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5661D718-7D80-4B92-B8AB-ED1F368138B1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D" sheetId="10" state="hidden" r:id="rId1"/>
    <sheet name="Planfin_ก.พ.64" sheetId="94" r:id="rId2"/>
    <sheet name="EBITDA" sheetId="95" r:id="rId3"/>
    <sheet name="นำเสนอ" sheetId="97" r:id="rId4"/>
    <sheet name="Sheet1" sheetId="98" r:id="rId5"/>
    <sheet name="Sheet2" sheetId="101" r:id="rId6"/>
  </sheets>
  <definedNames>
    <definedName name="_xlnm._FilterDatabase" localSheetId="0" hidden="1">ID!$A$1:$I$918</definedName>
    <definedName name="_xlnm._FilterDatabase" localSheetId="5" hidden="1">Sheet2!$A$1:$V$481</definedName>
    <definedName name="_xlnm.Print_Area" localSheetId="2">EBITDA!$G$1:$M$20</definedName>
    <definedName name="_xlnm.Print_Titles" localSheetId="1">'Planfin_ก.พ.64'!$A:$B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I34" i="94" l="1"/>
  <c r="DI35" i="94"/>
  <c r="DB34" i="94"/>
  <c r="DB36" i="94"/>
  <c r="DB33" i="94"/>
  <c r="DB35" i="94"/>
  <c r="CU34" i="94"/>
  <c r="CU35" i="94"/>
  <c r="CU33" i="94"/>
  <c r="CN34" i="94"/>
  <c r="CN36" i="94"/>
  <c r="CN35" i="94"/>
  <c r="CN33" i="94"/>
  <c r="CG34" i="94"/>
  <c r="CG33" i="94"/>
  <c r="CG35" i="94"/>
  <c r="BZ36" i="94"/>
  <c r="BZ34" i="94"/>
  <c r="BZ35" i="94"/>
  <c r="BZ33" i="94"/>
  <c r="BS34" i="94"/>
  <c r="BS33" i="94"/>
  <c r="BS35" i="94"/>
  <c r="BL34" i="94"/>
  <c r="BL36" i="94"/>
  <c r="BL35" i="94"/>
  <c r="BL33" i="94"/>
  <c r="BE34" i="94"/>
  <c r="BE36" i="94"/>
  <c r="BE35" i="94"/>
  <c r="BE33" i="94"/>
  <c r="AX34" i="94"/>
  <c r="AX36" i="94"/>
  <c r="AX33" i="94"/>
  <c r="AX35" i="94"/>
  <c r="AQ36" i="94"/>
  <c r="AQ34" i="94"/>
  <c r="AQ35" i="94"/>
  <c r="AQ33" i="94"/>
  <c r="AJ36" i="94"/>
  <c r="AJ35" i="94"/>
  <c r="AJ34" i="94"/>
  <c r="AJ33" i="94"/>
  <c r="AC34" i="94"/>
  <c r="AC35" i="94"/>
  <c r="AC33" i="94"/>
  <c r="V34" i="94"/>
  <c r="V36" i="94"/>
  <c r="V35" i="94"/>
  <c r="V33" i="94"/>
  <c r="O33" i="94"/>
  <c r="O36" i="94"/>
  <c r="O34" i="94"/>
  <c r="O35" i="94"/>
  <c r="H36" i="94"/>
  <c r="H33" i="94"/>
  <c r="H34" i="94"/>
  <c r="H35" i="94"/>
  <c r="CE33" i="94" l="1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CE42" i="94" l="1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G17" i="94" l="1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E10" i="97" s="1"/>
  <c r="H10" i="95"/>
  <c r="H9" i="95"/>
  <c r="Q17" i="94"/>
  <c r="R17" i="94"/>
  <c r="S17" i="94"/>
  <c r="T17" i="94"/>
  <c r="W17" i="94"/>
  <c r="F10" i="97" l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K10" i="97" s="1"/>
  <c r="L10" i="97" s="1"/>
  <c r="I10" i="97"/>
  <c r="J9" i="97"/>
  <c r="K9" i="97" s="1"/>
  <c r="L9" i="97" s="1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15" i="97" l="1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K5" i="97" l="1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DF36" i="94"/>
  <c r="S36" i="94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DA33" i="94"/>
  <c r="AP36" i="94"/>
  <c r="CV36" i="94"/>
  <c r="CA36" i="94"/>
  <c r="CX36" i="94"/>
  <c r="DD36" i="94"/>
  <c r="DG36" i="94"/>
  <c r="DG37" i="94" s="1"/>
  <c r="CJ36" i="94"/>
  <c r="CT36" i="94"/>
  <c r="CU36" i="94" s="1"/>
  <c r="CM33" i="94"/>
  <c r="CI36" i="94"/>
  <c r="CB36" i="94"/>
  <c r="CC36" i="94"/>
  <c r="BY33" i="94"/>
  <c r="BR33" i="94"/>
  <c r="BQ36" i="94"/>
  <c r="BQ48" i="94" s="1"/>
  <c r="K36" i="94"/>
  <c r="AW33" i="94"/>
  <c r="AW36" i="94"/>
  <c r="AY36" i="94"/>
  <c r="AF36" i="94"/>
  <c r="AG36" i="94"/>
  <c r="AI33" i="94"/>
  <c r="AH36" i="94"/>
  <c r="AK36" i="94"/>
  <c r="X36" i="94"/>
  <c r="BR36" i="94"/>
  <c r="BS36" i="94" s="1"/>
  <c r="BB36" i="94"/>
  <c r="AT36" i="94"/>
  <c r="BC36" i="94"/>
  <c r="AA36" i="94"/>
  <c r="AA48" i="94" s="1"/>
  <c r="U33" i="94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CM36" i="94"/>
  <c r="BD36" i="94"/>
  <c r="CF36" i="94"/>
  <c r="DH36" i="94"/>
  <c r="K20" i="97" l="1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C7" i="95"/>
  <c r="DL34" i="94" l="1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<sst xmlns="http://schemas.openxmlformats.org/spreadsheetml/2006/main" count="21223" uniqueCount="2916">
  <si>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</si>
  <si>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</si>
  <si>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</si>
  <si>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</si>
  <si>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</si>
  <si>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</si>
  <si>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</si>
  <si>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</si>
  <si>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</si>
  <si>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</si>
  <si>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</si>
  <si>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</si>
  <si>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</si>
  <si>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</si>
  <si>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</si>
  <si>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</si>
  <si>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</si>
  <si>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</si>
  <si>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</si>
  <si>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</si>
  <si>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</si>
  <si>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</si>
  <si>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</si>
  <si>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</si>
  <si>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</si>
  <si>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</si>
  <si>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</si>
  <si>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</si>
  <si>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</si>
  <si>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</si>
  <si>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</si>
  <si>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</si>
  <si>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</si>
  <si>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</si>
  <si>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</si>
  <si>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</si>
  <si>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</si>
  <si>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</si>
  <si>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</si>
  <si>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</si>
  <si>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</si>
  <si>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</si>
  <si>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</si>
  <si>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</si>
  <si>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</si>
  <si>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</si>
  <si>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</si>
  <si>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</si>
  <si>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</si>
  <si>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</si>
  <si>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</si>
  <si>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</si>
  <si>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</si>
  <si>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</si>
  <si>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</si>
  <si>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</si>
  <si>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</si>
  <si>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</si>
  <si>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</si>
  <si>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</si>
  <si>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</si>
  <si>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</si>
  <si>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</si>
  <si>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</si>
  <si>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</si>
  <si>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</si>
  <si>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</si>
  <si>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</si>
  <si>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</si>
  <si>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</si>
  <si>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</si>
  <si>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</si>
  <si>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</si>
  <si>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</si>
  <si>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</si>
  <si>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</si>
  <si>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</si>
  <si>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</si>
  <si>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</si>
  <si>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</si>
  <si>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</si>
  <si>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</si>
  <si>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</si>
  <si>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</si>
  <si>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</si>
  <si>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</si>
  <si>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</si>
  <si>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</si>
  <si>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</si>
  <si>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</si>
  <si>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</si>
  <si>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</si>
  <si>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</si>
  <si>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</si>
  <si>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</si>
  <si>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</si>
  <si>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</si>
  <si>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</si>
  <si>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</si>
  <si>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</si>
  <si>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</si>
  <si>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</si>
  <si>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</si>
  <si>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</si>
  <si>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</si>
  <si>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</si>
  <si>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</si>
  <si>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</si>
  <si>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</si>
  <si>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</si>
  <si>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</si>
  <si>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</si>
  <si>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</si>
  <si>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</si>
  <si>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</si>
  <si>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</si>
  <si>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</si>
  <si>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</si>
  <si>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</si>
  <si>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</si>
  <si>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</si>
  <si>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</si>
  <si>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</si>
  <si>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</si>
  <si>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</si>
  <si>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</si>
  <si>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</si>
  <si>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</si>
  <si>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</si>
  <si>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</si>
  <si>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</si>
  <si>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</si>
  <si>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</si>
  <si>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</si>
  <si>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</si>
  <si>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</si>
  <si>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</si>
  <si>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</si>
  <si>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</si>
  <si>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</si>
  <si>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</si>
  <si>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</si>
  <si>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</si>
  <si>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</si>
  <si>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</si>
  <si>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</si>
  <si>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</si>
  <si>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</si>
  <si>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</si>
  <si>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</si>
  <si>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</si>
  <si>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</si>
  <si>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</si>
  <si>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</si>
  <si>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</si>
  <si>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</si>
  <si>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</si>
  <si>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</si>
  <si>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</si>
  <si>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</si>
  <si>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</si>
  <si>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</si>
  <si>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</si>
  <si>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</si>
  <si>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</si>
  <si>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</si>
  <si>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</si>
  <si>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</si>
  <si>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</si>
  <si>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</si>
  <si>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</si>
  <si>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</si>
  <si>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</si>
  <si>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</si>
  <si>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</si>
  <si>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</si>
  <si>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</si>
  <si>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</si>
  <si>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</si>
  <si>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</si>
  <si>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</si>
  <si>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</si>
  <si>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</si>
  <si>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</si>
  <si>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</si>
  <si>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</si>
  <si>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</si>
  <si>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</si>
  <si>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</si>
  <si>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</si>
  <si>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</si>
  <si>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</si>
  <si>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</si>
  <si>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</si>
  <si>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</si>
  <si>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</si>
  <si>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</si>
  <si>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</si>
  <si>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</si>
  <si>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</si>
  <si>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</si>
  <si>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</si>
  <si>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</si>
  <si>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</si>
  <si>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</si>
  <si>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</si>
  <si>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</si>
  <si>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</si>
  <si>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</si>
  <si>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</si>
  <si>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</si>
  <si>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</si>
  <si>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</si>
  <si>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</si>
  <si>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</si>
  <si>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</si>
  <si>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</si>
  <si>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</si>
  <si>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</si>
  <si>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</si>
  <si>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</si>
  <si>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</si>
  <si>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</si>
  <si>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</si>
  <si>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</si>
  <si>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</si>
  <si>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</si>
  <si>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</si>
  <si>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</si>
  <si>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</si>
  <si>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</si>
  <si>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</si>
  <si>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</si>
  <si>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</si>
  <si>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</si>
  <si>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</si>
  <si>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</si>
  <si>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</si>
  <si>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</si>
  <si>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</si>
  <si>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</si>
  <si>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</si>
  <si>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</si>
  <si>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</si>
  <si>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</si>
  <si>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</si>
  <si>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</si>
  <si>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</si>
  <si>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</si>
  <si>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</si>
  <si>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</si>
  <si>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</si>
  <si>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</si>
  <si>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</si>
  <si>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</si>
  <si>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</si>
  <si>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</si>
  <si>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</si>
  <si>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</si>
  <si>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</si>
  <si>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</si>
  <si>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</si>
  <si>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</si>
  <si>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</si>
  <si>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</si>
  <si>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</si>
  <si>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</si>
  <si>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</si>
  <si>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</si>
  <si>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</si>
  <si>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</si>
  <si>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</si>
  <si>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</si>
  <si>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</si>
  <si>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</si>
  <si>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</si>
  <si>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</si>
  <si>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</si>
  <si>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</si>
  <si>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</si>
  <si>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</si>
  <si>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</si>
  <si>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</si>
  <si>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</si>
  <si>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</si>
  <si>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</si>
  <si>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</si>
  <si>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</si>
  <si>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</si>
  <si>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</si>
  <si>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</si>
  <si>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</si>
  <si>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</si>
  <si>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</si>
  <si>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</si>
  <si>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</si>
  <si>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</si>
  <si>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</si>
  <si>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</si>
  <si>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</si>
  <si>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</si>
  <si>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</si>
  <si>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</si>
  <si>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</si>
  <si>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</si>
  <si>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</si>
  <si>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</si>
  <si>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</si>
  <si>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</si>
  <si>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</si>
  <si>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</si>
  <si>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</si>
  <si>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</si>
  <si>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</si>
  <si>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</si>
  <si>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</si>
  <si>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</si>
  <si>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</si>
  <si>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</si>
  <si>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</si>
  <si>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</si>
  <si>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</si>
  <si>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</si>
  <si>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</si>
  <si>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</si>
  <si>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</si>
  <si>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</si>
  <si>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</si>
  <si>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</si>
  <si>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</si>
  <si>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</si>
  <si>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</si>
  <si>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</si>
  <si>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</si>
  <si>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</si>
  <si>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</si>
  <si>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</si>
  <si>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</si>
  <si>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</si>
  <si>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</si>
  <si>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</si>
  <si>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</si>
  <si>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</si>
  <si>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</si>
  <si>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</si>
  <si>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</si>
  <si>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</si>
  <si>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</si>
  <si>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</si>
  <si>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</si>
  <si>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</si>
  <si>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</si>
  <si>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</si>
  <si>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</si>
  <si>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</si>
  <si>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</si>
  <si>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</si>
  <si>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</si>
  <si>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</si>
  <si>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</si>
  <si>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</si>
  <si>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</si>
  <si>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</si>
  <si>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</si>
  <si>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</si>
  <si>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</si>
  <si>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</si>
  <si>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</si>
  <si>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</si>
  <si>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</si>
  <si>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</si>
  <si>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</si>
  <si>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</si>
  <si>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</si>
  <si>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</si>
  <si>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</si>
  <si>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</si>
  <si>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</si>
  <si>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</si>
  <si>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</si>
  <si>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</si>
  <si>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</si>
  <si>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</si>
  <si>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</si>
  <si>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</si>
  <si>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</si>
  <si>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</si>
  <si>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</si>
  <si>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</si>
  <si>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</si>
  <si>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</si>
  <si>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</si>
  <si>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</si>
  <si>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</si>
  <si>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</si>
  <si>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</si>
  <si>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</si>
  <si>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</si>
  <si>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</si>
  <si>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</si>
  <si>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</si>
  <si>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</si>
  <si>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</si>
  <si>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</si>
  <si>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</si>
  <si>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</si>
  <si>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</si>
  <si>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</si>
  <si>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</si>
  <si>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</si>
  <si>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</si>
  <si>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</si>
  <si>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</si>
  <si>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</si>
  <si>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</si>
  <si>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</si>
  <si>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</si>
  <si>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</si>
  <si>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</si>
  <si>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</si>
  <si>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</si>
  <si>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</si>
  <si>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</si>
  <si>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</si>
  <si>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</si>
  <si>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</si>
  <si>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</si>
  <si>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</si>
  <si>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</si>
  <si>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</si>
  <si>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</si>
  <si>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</si>
  <si>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</si>
  <si>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</si>
  <si>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</si>
  <si>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</si>
  <si>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</si>
  <si>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</si>
  <si>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</si>
  <si>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</si>
  <si>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</si>
  <si>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</si>
  <si>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</si>
  <si>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</si>
  <si>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</si>
  <si>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</si>
  <si>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</si>
  <si>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</si>
  <si>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</si>
  <si>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</si>
  <si>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</si>
  <si>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</si>
  <si>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</si>
  <si>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</si>
  <si>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</si>
  <si>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</si>
  <si>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</si>
  <si>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</si>
  <si>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</si>
  <si>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</si>
  <si>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</si>
  <si>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</si>
  <si>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</si>
  <si>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</si>
  <si>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</si>
  <si>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</si>
  <si>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</si>
  <si>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</si>
  <si>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</si>
  <si>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</si>
  <si>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</si>
  <si>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</si>
  <si>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</si>
  <si>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</si>
  <si>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</si>
  <si>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</si>
  <si>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</si>
  <si>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</si>
  <si>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</si>
  <si>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</si>
  <si>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</si>
  <si>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</si>
  <si>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</si>
  <si>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</si>
  <si>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</si>
  <si>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</si>
  <si>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</si>
  <si>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</si>
  <si>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</si>
  <si>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</si>
  <si>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</si>
  <si>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</si>
  <si>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</si>
  <si>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</si>
  <si>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</si>
  <si>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</si>
  <si>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</si>
  <si>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</si>
  <si>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</si>
  <si>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</si>
  <si>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</si>
  <si>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</si>
  <si>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</si>
  <si>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</si>
  <si>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</si>
  <si>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</si>
  <si>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</si>
  <si>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</si>
  <si>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</si>
  <si>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</si>
  <si>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</si>
  <si>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</si>
  <si>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</si>
  <si>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</si>
  <si>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</si>
  <si>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</si>
  <si>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</si>
  <si>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</si>
  <si>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</si>
  <si>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</si>
  <si>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</si>
  <si>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</si>
  <si>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</si>
  <si>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</si>
  <si>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</si>
  <si>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</si>
  <si>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</si>
  <si>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</si>
  <si>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</si>
  <si>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</si>
  <si>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</si>
  <si>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</si>
  <si>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</si>
  <si>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</si>
  <si>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</si>
  <si>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</si>
  <si>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</si>
  <si>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</si>
  <si>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</si>
  <si>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</si>
  <si>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</si>
  <si>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</si>
  <si>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</si>
  <si>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</si>
  <si>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</si>
  <si>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</si>
  <si>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</si>
  <si>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</si>
  <si>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</si>
  <si>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</si>
  <si>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</si>
  <si>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</si>
  <si>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</si>
  <si>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</si>
  <si>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</si>
  <si>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</si>
  <si>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</si>
  <si>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</si>
  <si>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</si>
  <si>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</si>
  <si>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</si>
  <si>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</si>
  <si>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</si>
  <si>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</si>
  <si>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</si>
  <si>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</si>
  <si>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</si>
  <si>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</si>
  <si>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</si>
  <si>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</si>
  <si>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</si>
  <si>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</si>
  <si>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</si>
  <si>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</si>
  <si>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</si>
  <si>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</si>
  <si>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</si>
  <si>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</si>
  <si>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</si>
  <si>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</si>
  <si>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</si>
  <si>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</si>
  <si>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</si>
  <si>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</si>
  <si>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</si>
  <si>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</si>
  <si>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</si>
  <si>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</si>
  <si>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</si>
  <si>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</si>
  <si>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</si>
  <si>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</si>
  <si>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</si>
  <si>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</si>
  <si>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</si>
  <si>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</si>
  <si>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</si>
  <si>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</si>
  <si>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</si>
  <si>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</si>
  <si>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</si>
  <si>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</si>
  <si>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</si>
  <si>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</si>
  <si>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</si>
  <si>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</si>
  <si>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</si>
  <si>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</si>
  <si>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</si>
  <si>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</si>
  <si>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</si>
  <si>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</si>
  <si>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</si>
  <si>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</si>
  <si>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</si>
  <si>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</si>
  <si>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</si>
  <si>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</si>
  <si>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</si>
  <si>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</si>
  <si>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</si>
  <si>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</si>
  <si>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</si>
  <si>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</si>
  <si>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</si>
  <si>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</si>
  <si>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</si>
  <si>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</si>
  <si>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</si>
  <si>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</si>
  <si>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</si>
  <si>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</si>
  <si>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</si>
  <si>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</si>
  <si>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</si>
  <si>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</si>
  <si>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</si>
  <si>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</si>
  <si>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</si>
  <si>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</si>
  <si>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</si>
  <si>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</si>
  <si>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</si>
  <si>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</si>
  <si>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</si>
  <si>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</si>
  <si>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</si>
  <si>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</si>
  <si>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</si>
  <si>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</si>
  <si>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</si>
  <si>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</si>
  <si>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</si>
  <si>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</si>
  <si>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</si>
  <si>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</si>
  <si>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</si>
  <si>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</si>
  <si>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</si>
  <si>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</si>
  <si>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</si>
  <si>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</si>
  <si>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</si>
  <si>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</si>
  <si>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</si>
  <si>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</si>
  <si>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</si>
  <si>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</si>
  <si>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</si>
  <si>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</si>
  <si>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</si>
  <si>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</si>
  <si>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</si>
  <si>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</si>
  <si>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</si>
  <si>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</si>
  <si>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</si>
  <si>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</si>
  <si>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</si>
  <si>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</si>
  <si>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</si>
  <si>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</si>
  <si>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</si>
  <si>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</si>
  <si>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</si>
  <si>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</si>
  <si>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</si>
  <si>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</si>
  <si>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</si>
  <si>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</si>
  <si>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</si>
  <si>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</si>
  <si>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</si>
  <si>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</si>
  <si>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</si>
  <si>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</si>
  <si>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</si>
  <si>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</si>
  <si>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</si>
  <si>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</si>
  <si>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</si>
  <si>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</si>
  <si>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</si>
  <si>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</si>
  <si>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</si>
  <si>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</si>
  <si>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</si>
  <si>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</si>
  <si>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</si>
  <si>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</si>
  <si>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</si>
  <si>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</si>
  <si>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</si>
  <si>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</si>
  <si>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</si>
  <si>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</si>
  <si>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</si>
  <si>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</si>
  <si>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</si>
  <si>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</si>
  <si>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</si>
  <si>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</si>
  <si>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</si>
  <si>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</si>
  <si>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</si>
  <si>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</si>
  <si>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</si>
  <si>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</si>
  <si>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</si>
  <si>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</si>
  <si>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</si>
  <si>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</si>
  <si>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</si>
  <si>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</si>
  <si>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</si>
  <si>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</si>
  <si>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</si>
  <si>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</si>
  <si>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</si>
  <si>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</si>
  <si>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</si>
  <si>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</si>
  <si>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</si>
  <si>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</si>
  <si>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</si>
  <si>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</si>
  <si>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</si>
  <si>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</si>
  <si>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</si>
  <si>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</si>
  <si>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</si>
  <si>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</si>
  <si>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</si>
  <si>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</si>
  <si>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</si>
  <si>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</si>
  <si>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</si>
  <si>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</si>
  <si>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</si>
  <si>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</si>
  <si>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</si>
  <si>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</si>
  <si>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</si>
  <si>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</si>
  <si>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</si>
  <si>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</si>
  <si>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</si>
  <si>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</si>
  <si>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</si>
  <si>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</si>
  <si>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</si>
  <si>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</si>
  <si>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</si>
  <si>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</si>
  <si>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</si>
  <si>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</si>
  <si>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</si>
  <si>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</si>
  <si>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</si>
  <si>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</si>
  <si>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</si>
  <si>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</si>
  <si>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</si>
  <si>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</si>
  <si>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</si>
  <si>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</si>
  <si>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</si>
  <si>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</si>
  <si>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</si>
  <si>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</si>
  <si>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</si>
  <si>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</si>
  <si>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</si>
  <si>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</si>
  <si>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</si>
  <si>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</si>
  <si>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</si>
  <si>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</si>
  <si>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</si>
  <si>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</si>
  <si>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</si>
  <si>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</si>
  <si>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</si>
  <si>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</si>
  <si>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</si>
  <si>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</si>
  <si>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</si>
  <si>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</si>
  <si>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</si>
  <si>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</si>
  <si>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</si>
  <si>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</si>
  <si>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</si>
  <si>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</si>
  <si>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</si>
  <si>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</si>
  <si>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</si>
  <si>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</si>
  <si>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</si>
  <si>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</si>
  <si>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</si>
  <si>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</si>
  <si>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</si>
  <si>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</si>
  <si>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</si>
  <si>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</si>
  <si>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</si>
  <si>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</si>
  <si>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</si>
  <si>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</si>
  <si>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</si>
  <si>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</si>
  <si>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</si>
  <si>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</si>
  <si>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</si>
  <si>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</si>
  <si>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</si>
  <si>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</si>
  <si>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</si>
  <si>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</si>
  <si>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</si>
  <si>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</si>
  <si>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</si>
  <si>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</si>
  <si>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</si>
  <si>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</si>
  <si>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</si>
  <si>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</si>
  <si>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</si>
  <si>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</si>
  <si>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</si>
  <si>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</si>
  <si>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</si>
  <si>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</si>
  <si>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</si>
  <si>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</si>
  <si>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</si>
  <si>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</si>
  <si>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</si>
  <si>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</si>
  <si>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</si>
  <si>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</si>
  <si>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</si>
  <si>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</si>
  <si>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</si>
  <si>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</si>
  <si>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</si>
  <si>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</si>
  <si>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</si>
  <si>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</si>
  <si>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</si>
  <si>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</si>
  <si>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</si>
  <si>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</si>
  <si>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</si>
  <si>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</si>
  <si>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</si>
  <si>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</si>
  <si>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</si>
  <si>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</si>
  <si>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</si>
  <si>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</si>
  <si>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</si>
  <si>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</si>
  <si>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</si>
  <si>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</si>
  <si>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</si>
  <si>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</si>
  <si>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</si>
  <si>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</si>
  <si>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</si>
  <si>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</si>
  <si>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</si>
  <si>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</si>
  <si>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</si>
  <si>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</si>
  <si>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</si>
  <si>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</si>
  <si>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</si>
  <si>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</si>
  <si>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</si>
  <si>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</si>
  <si>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</si>
  <si>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</si>
  <si>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</si>
  <si>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</si>
  <si>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</si>
  <si>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</si>
  <si>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</si>
  <si>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</si>
  <si>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</si>
  <si>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</si>
  <si>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</si>
  <si>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</si>
  <si>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</si>
  <si>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</si>
  <si>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</si>
  <si>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</si>
  <si>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</si>
  <si>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</si>
  <si>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</si>
  <si>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</si>
  <si>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</si>
  <si>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</si>
  <si>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</si>
  <si>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</si>
  <si>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</si>
  <si>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</si>
  <si>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</si>
  <si>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</si>
  <si>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</si>
  <si>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</si>
  <si>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</si>
  <si>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</si>
  <si>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</si>
  <si>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</si>
  <si>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</si>
  <si>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</si>
  <si>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</si>
  <si>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</si>
  <si>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</si>
  <si>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</si>
  <si>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</si>
  <si>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</si>
  <si>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</si>
  <si>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</si>
  <si>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</si>
  <si>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</si>
  <si>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</si>
  <si>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</si>
  <si>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</si>
  <si>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</si>
  <si>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</si>
  <si>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</si>
  <si>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</si>
  <si>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</si>
  <si>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</si>
  <si>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</si>
  <si>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</si>
  <si>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</si>
  <si>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</si>
  <si>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</si>
  <si>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</si>
  <si>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</si>
  <si>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</si>
  <si>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</si>
  <si>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</si>
  <si>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</si>
  <si>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</si>
  <si>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</si>
  <si>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</si>
  <si>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</si>
  <si>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</si>
  <si>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</si>
  <si>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</si>
  <si>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</si>
  <si>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</si>
  <si>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</si>
  <si>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</si>
  <si>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</si>
  <si>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</si>
  <si>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</si>
  <si>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</si>
  <si>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</si>
  <si>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</si>
  <si>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</si>
  <si>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</si>
  <si>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</si>
  <si>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</si>
  <si>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</si>
  <si>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</si>
  <si>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</si>
  <si>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</si>
  <si>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</si>
  <si>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</si>
  <si>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</si>
  <si>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</si>
  <si>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</si>
  <si>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</si>
  <si>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</si>
  <si>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</si>
  <si>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</si>
  <si>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</si>
  <si>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</si>
  <si>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</si>
  <si>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</si>
  <si>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</si>
  <si>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</si>
  <si>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</si>
  <si>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</si>
  <si>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</si>
  <si>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</si>
  <si>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</si>
  <si>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</si>
  <si>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</si>
  <si>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</si>
  <si>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</si>
  <si>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</si>
  <si>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</si>
  <si>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</si>
  <si>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</si>
  <si>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</si>
  <si>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</si>
  <si>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</si>
  <si>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</si>
  <si>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</si>
  <si>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</si>
  <si>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</si>
  <si>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</si>
  <si>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</si>
  <si>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</si>
  <si>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</si>
  <si>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</si>
  <si>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</si>
  <si>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</si>
  <si>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</si>
  <si>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</si>
  <si>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</si>
  <si>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</si>
  <si>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</si>
  <si>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</si>
  <si>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</si>
  <si>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</si>
  <si>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</si>
  <si>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</si>
  <si>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</si>
  <si>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</si>
  <si>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</si>
  <si>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</si>
  <si>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</si>
  <si>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</si>
  <si>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</si>
  <si>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</si>
  <si>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</si>
  <si>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</si>
  <si>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</si>
  <si>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</si>
  <si>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</si>
  <si>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</si>
  <si>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</si>
  <si>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</si>
  <si>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</si>
  <si>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</si>
  <si>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</si>
  <si>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</si>
  <si>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</si>
  <si>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</si>
  <si>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</si>
  <si>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</si>
  <si>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</si>
  <si>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</si>
  <si>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</si>
  <si>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</si>
  <si>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</si>
  <si>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</si>
  <si>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</si>
  <si>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</si>
  <si>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</si>
  <si>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</si>
  <si>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</si>
  <si>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</si>
  <si>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</si>
  <si>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</si>
  <si>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</si>
  <si>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</si>
  <si>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</si>
  <si>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</si>
  <si>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</si>
  <si>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</si>
  <si>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</si>
  <si>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</si>
  <si>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</si>
  <si>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</si>
  <si>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</si>
  <si>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</si>
  <si>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</si>
  <si>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</si>
  <si>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</si>
  <si>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</si>
  <si>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</si>
  <si>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</si>
  <si>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</si>
  <si>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</si>
  <si>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</si>
  <si>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</si>
  <si>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</si>
  <si>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</si>
  <si>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</si>
  <si>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</si>
  <si>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</si>
  <si>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</si>
  <si>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</si>
  <si>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</si>
  <si>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</si>
  <si>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</si>
  <si>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</si>
  <si>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</si>
  <si>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</si>
  <si>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</si>
  <si>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</si>
  <si>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</si>
  <si>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</si>
  <si>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</si>
  <si>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</si>
  <si>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</si>
  <si>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</si>
  <si>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</si>
  <si>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</si>
  <si>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</si>
  <si>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</si>
  <si>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</si>
  <si>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</si>
  <si>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</si>
  <si>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</si>
  <si>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</si>
  <si>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</si>
  <si>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</si>
  <si>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</si>
  <si>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</si>
  <si>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</si>
  <si>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</si>
  <si>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</si>
  <si>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</si>
  <si>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</si>
  <si>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</si>
  <si>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</si>
  <si>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</si>
  <si>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</si>
  <si>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</si>
  <si>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</si>
  <si>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</si>
  <si>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</si>
  <si>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</si>
  <si>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</si>
  <si>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</si>
  <si>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</si>
  <si>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</si>
  <si>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</si>
  <si>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</si>
  <si>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</si>
  <si>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</si>
  <si>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</si>
  <si>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</si>
  <si>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</si>
  <si>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</si>
  <si>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</si>
  <si>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</si>
  <si>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</si>
  <si>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</si>
  <si>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</si>
  <si>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</si>
  <si>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</si>
  <si>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</si>
  <si>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</si>
  <si>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</si>
  <si>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</si>
  <si>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</si>
  <si>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</si>
  <si>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</si>
  <si>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</si>
  <si>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</si>
  <si>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</si>
  <si>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</si>
  <si>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</si>
  <si>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</si>
  <si>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</si>
  <si>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</si>
  <si>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</si>
  <si>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</si>
  <si>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</si>
  <si>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</si>
  <si>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</si>
  <si>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</si>
  <si>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</si>
  <si>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</si>
  <si>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</si>
  <si>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</si>
  <si>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</si>
  <si>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</si>
  <si>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</si>
  <si>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</si>
  <si>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</si>
  <si>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</si>
  <si>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</si>
  <si>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</si>
  <si>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</si>
  <si>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</si>
  <si>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</si>
  <si>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</si>
  <si>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</si>
  <si>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</si>
  <si>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</si>
  <si>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</si>
  <si>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</si>
  <si>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</si>
  <si>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</si>
  <si>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</si>
  <si>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</si>
  <si>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</si>
  <si>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</si>
  <si>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</si>
  <si>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</si>
  <si>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</si>
  <si>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</si>
  <si>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</si>
  <si>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</si>
  <si>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</si>
  <si>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</si>
  <si>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</si>
  <si>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</si>
  <si>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</si>
  <si>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</si>
  <si>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</si>
  <si>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</si>
  <si>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</si>
  <si>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</si>
  <si>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</si>
  <si>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</si>
  <si>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</si>
  <si>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</si>
  <si>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</si>
  <si>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</si>
  <si>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</si>
  <si>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</si>
  <si>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</si>
  <si>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</si>
  <si>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</si>
  <si>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</si>
  <si>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</si>
  <si>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</si>
  <si>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</si>
  <si>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</si>
  <si>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</si>
  <si>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</si>
  <si>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</si>
  <si>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</si>
  <si>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</si>
  <si>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</si>
  <si>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</si>
  <si>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</si>
  <si>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</si>
  <si>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</si>
  <si>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</si>
  <si>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</si>
  <si>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</si>
  <si>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</si>
  <si>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</si>
  <si>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</si>
  <si>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</si>
  <si>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</si>
  <si>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</si>
  <si>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</si>
  <si>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</si>
  <si>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</si>
  <si>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</si>
  <si>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</si>
  <si>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</si>
  <si>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</si>
  <si>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</si>
  <si>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</si>
  <si>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</si>
  <si>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</si>
  <si>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</si>
  <si>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</si>
  <si>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</si>
  <si>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</si>
  <si>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</si>
  <si>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</si>
  <si>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</si>
  <si>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</si>
  <si>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</si>
  <si>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</si>
  <si>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</si>
  <si>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</si>
  <si>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</si>
  <si>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</si>
  <si>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</si>
  <si>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</si>
  <si>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</si>
  <si>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</si>
  <si>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</si>
  <si>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</si>
  <si>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</si>
  <si>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</si>
  <si>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</si>
  <si>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</si>
  <si>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</si>
  <si>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</si>
  <si>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</si>
  <si>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</si>
  <si>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</si>
  <si>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</si>
  <si>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</si>
  <si>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</si>
  <si>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</si>
  <si>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</si>
  <si>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</si>
  <si>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</si>
  <si>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</si>
  <si>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</si>
  <si>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</si>
  <si>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</si>
  <si>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</si>
  <si>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</si>
  <si>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</si>
  <si>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</si>
  <si>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</si>
  <si>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</si>
  <si>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</si>
  <si>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</si>
  <si>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</si>
  <si>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</si>
  <si>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</si>
  <si>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</si>
  <si>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</si>
  <si>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</si>
  <si>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</si>
  <si>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</si>
  <si>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</si>
  <si>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</si>
  <si>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</si>
  <si>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</si>
  <si>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</si>
  <si>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</si>
  <si>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</si>
  <si>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</si>
  <si>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</si>
  <si>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</si>
  <si>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</si>
  <si>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</si>
  <si>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</si>
  <si>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</si>
  <si>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</si>
  <si>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</si>
  <si>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</si>
  <si>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</si>
  <si>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</si>
  <si>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</si>
  <si>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</si>
  <si>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</si>
  <si>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</si>
  <si>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</si>
  <si>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</si>
  <si>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</si>
  <si>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</si>
  <si>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</si>
  <si>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</si>
  <si>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</si>
  <si>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</si>
  <si>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</si>
  <si>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</si>
  <si>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</si>
  <si>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</si>
  <si>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</si>
  <si>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</si>
  <si>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</si>
  <si>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</si>
  <si>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</si>
  <si>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</si>
  <si>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</si>
  <si>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</si>
  <si>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</si>
  <si>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</si>
  <si>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</si>
  <si>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</si>
  <si>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</si>
  <si>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</si>
  <si>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</si>
  <si>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</si>
  <si>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</si>
  <si>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</si>
  <si>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</si>
  <si>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</si>
  <si>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</si>
  <si>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</si>
  <si>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</si>
  <si>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</si>
  <si>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</si>
  <si>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</si>
  <si>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</si>
  <si>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</si>
  <si>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</si>
  <si>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</si>
  <si>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</si>
  <si>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</si>
  <si>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</si>
  <si>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</si>
  <si>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</si>
  <si>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</si>
  <si>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</si>
  <si>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</si>
  <si>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</si>
  <si>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</si>
  <si>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</si>
  <si>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</si>
  <si>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</si>
  <si>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</si>
  <si>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</si>
  <si>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</si>
  <si>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</si>
  <si>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</si>
  <si>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</si>
  <si>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</si>
  <si>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</si>
  <si>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</si>
  <si>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</si>
  <si>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</si>
  <si>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</si>
  <si>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</si>
  <si>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</si>
  <si>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</si>
  <si>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</si>
  <si>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</si>
  <si>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</si>
  <si>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</si>
  <si>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</si>
  <si>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</si>
  <si>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</si>
  <si>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</si>
  <si>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</si>
  <si>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</si>
  <si>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</si>
  <si>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</si>
  <si>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</si>
  <si>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</si>
  <si>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</si>
  <si>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</si>
  <si>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</si>
  <si>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</si>
  <si>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</si>
  <si>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</si>
  <si>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</si>
  <si>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</si>
  <si>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</si>
  <si>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</si>
  <si>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</si>
  <si>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</si>
  <si>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</si>
  <si>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</si>
  <si>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</si>
  <si>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</si>
  <si>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</si>
  <si>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</si>
  <si>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</si>
  <si>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</si>
  <si>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</si>
  <si>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</si>
  <si>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</si>
  <si>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</si>
  <si>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</si>
  <si>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</si>
  <si>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</si>
  <si>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</si>
  <si>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</si>
  <si>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</si>
  <si>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</si>
  <si>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</si>
  <si>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</si>
  <si>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</si>
  <si>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</si>
  <si>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</si>
  <si>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</si>
  <si>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</si>
  <si>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</si>
  <si>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</si>
  <si>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</si>
  <si>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</si>
  <si>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</si>
  <si>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</si>
  <si>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</si>
  <si>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</si>
  <si>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</si>
  <si>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</si>
  <si>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</si>
  <si>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</si>
  <si>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</si>
  <si>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</si>
  <si>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</si>
  <si>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</si>
  <si>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</si>
  <si>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</si>
  <si>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</si>
  <si>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</si>
  <si>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</si>
  <si>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</si>
  <si>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</si>
  <si>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</si>
  <si>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</si>
  <si>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</si>
  <si>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</si>
  <si>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</si>
  <si>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</si>
  <si>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</si>
  <si>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</si>
  <si>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</si>
  <si>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</si>
  <si>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</si>
  <si>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</si>
  <si>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</si>
  <si>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</si>
  <si>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</si>
  <si>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</si>
  <si>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</si>
  <si>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</si>
  <si>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</si>
  <si>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</si>
  <si>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</si>
  <si>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</si>
  <si>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</si>
  <si>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</si>
  <si>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</si>
  <si>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</si>
  <si>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</si>
  <si>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</si>
  <si>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</si>
  <si>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</si>
  <si>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</si>
  <si>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</si>
  <si>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</si>
  <si>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</si>
  <si>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</si>
  <si>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</si>
  <si>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</si>
  <si>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</si>
  <si>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</si>
  <si>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</si>
  <si>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</si>
  <si>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</si>
  <si>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</si>
  <si>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</si>
  <si>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</si>
  <si>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</si>
  <si>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</si>
  <si>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</si>
  <si>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</si>
  <si>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</si>
  <si>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</si>
  <si>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</si>
  <si>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</si>
  <si>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</si>
  <si>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</si>
  <si>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</si>
  <si>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</si>
  <si>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</si>
  <si>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</si>
  <si>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</si>
  <si>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</si>
  <si>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</si>
  <si>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</si>
  <si>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</si>
  <si>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</si>
  <si>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</si>
  <si>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</si>
  <si>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</si>
  <si>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</si>
  <si>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</si>
  <si>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</si>
  <si>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</si>
  <si>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</si>
  <si>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</si>
  <si>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</si>
  <si>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</si>
  <si>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</si>
  <si>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</si>
  <si>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</si>
  <si>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</si>
  <si>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</si>
  <si>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</si>
  <si>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</si>
  <si>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</si>
  <si>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</si>
  <si>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</si>
  <si>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</si>
  <si>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</si>
  <si>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</si>
  <si>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</si>
  <si>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</si>
  <si>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</si>
  <si>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</si>
  <si>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</si>
  <si>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</si>
  <si>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</si>
  <si>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</si>
  <si>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</si>
  <si>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</si>
  <si>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</si>
  <si>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</si>
  <si>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</si>
  <si>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</si>
  <si>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</si>
  <si>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</si>
  <si>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</si>
  <si>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</si>
  <si>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</si>
  <si>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</si>
  <si>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</si>
  <si>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</si>
  <si>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</si>
  <si>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</si>
  <si>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</si>
  <si>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</si>
  <si>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</si>
  <si>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</si>
  <si>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</si>
  <si>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</si>
  <si>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</si>
  <si>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</si>
  <si>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</si>
  <si>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</si>
  <si>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</si>
  <si>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</si>
  <si>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</si>
  <si>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</si>
  <si>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</si>
  <si>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</si>
  <si>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</si>
  <si>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</si>
  <si>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</si>
  <si>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</si>
  <si>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</si>
  <si>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</si>
  <si>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</si>
  <si>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</si>
  <si>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</si>
  <si>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</si>
  <si>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</si>
  <si>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</si>
  <si>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</si>
  <si>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</si>
  <si>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</si>
  <si>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</si>
  <si>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</si>
  <si>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</si>
  <si>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</si>
  <si>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</si>
  <si>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</si>
  <si>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</si>
  <si>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</si>
  <si>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</si>
  <si>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</si>
  <si>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</si>
  <si>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</si>
  <si>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</si>
  <si>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</si>
  <si>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</si>
  <si>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</si>
  <si>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</si>
  <si>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</si>
  <si>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</si>
  <si>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</si>
  <si>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</si>
  <si>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</si>
  <si>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</si>
  <si>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</si>
  <si>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</si>
  <si>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</si>
  <si>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</si>
  <si>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</si>
  <si>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</si>
  <si>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</si>
  <si>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</si>
  <si>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</si>
  <si>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</si>
  <si>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</si>
  <si>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</si>
  <si>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</si>
  <si>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</si>
  <si>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</si>
  <si>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</si>
  <si>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</si>
  <si>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</si>
  <si>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</si>
  <si>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</si>
  <si>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</si>
  <si>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</si>
  <si>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</si>
  <si>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</si>
  <si>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</si>
  <si>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</si>
  <si>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</si>
  <si>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</si>
  <si>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</si>
  <si>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</si>
  <si>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</si>
  <si>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</si>
  <si>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</si>
  <si>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</si>
  <si>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</si>
  <si>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</si>
  <si>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</si>
  <si>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</si>
  <si>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</si>
  <si>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</si>
  <si>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</si>
  <si>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</si>
  <si>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</si>
  <si>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</si>
  <si>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</si>
  <si>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</si>
  <si>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</si>
  <si>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</si>
  <si>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</si>
  <si>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</si>
  <si>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</si>
  <si>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</si>
  <si>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</si>
  <si>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</si>
  <si>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</si>
  <si>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</si>
  <si>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</si>
  <si>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</si>
  <si>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</si>
  <si>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</si>
  <si>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</si>
  <si>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</si>
  <si>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</si>
  <si>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</si>
  <si>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</si>
  <si>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</si>
  <si>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</si>
  <si>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</si>
  <si>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</si>
  <si>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</si>
  <si>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</si>
  <si>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</si>
  <si>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</si>
  <si>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</si>
  <si>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</si>
  <si>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</si>
  <si>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</si>
  <si>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</si>
  <si>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</si>
  <si>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</si>
  <si>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</si>
  <si>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</si>
  <si>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</si>
  <si>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</si>
  <si>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</si>
  <si>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</si>
  <si>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</si>
  <si>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</si>
  <si>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</si>
  <si>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</si>
  <si>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</si>
  <si>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</si>
  <si>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</si>
  <si>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</si>
  <si>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</si>
  <si>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</si>
  <si>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</si>
  <si>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</si>
  <si>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</si>
  <si>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</si>
  <si>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</si>
  <si>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</si>
  <si>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</si>
  <si>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</si>
  <si>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</si>
  <si>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</si>
  <si>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</si>
  <si>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</si>
  <si>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</si>
  <si>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</si>
  <si>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</si>
  <si>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</si>
  <si>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</si>
  <si>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</si>
  <si>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</si>
  <si>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</si>
  <si>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</si>
  <si>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</si>
  <si>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</si>
  <si>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</si>
  <si>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</si>
  <si>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</si>
  <si>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</si>
  <si>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</si>
  <si>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</si>
  <si>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</si>
  <si>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</si>
  <si>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</si>
  <si>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</si>
  <si>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</si>
  <si>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</si>
  <si>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</si>
  <si>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</si>
  <si>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</si>
  <si>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</si>
  <si>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</si>
  <si>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</si>
  <si>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</si>
  <si>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</si>
  <si>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</si>
  <si>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</si>
  <si>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</si>
  <si>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</si>
  <si>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</si>
  <si>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</si>
  <si>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</si>
  <si>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</si>
  <si>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</si>
  <si>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</si>
  <si>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</si>
  <si>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</si>
  <si>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</si>
  <si>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</si>
  <si>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</si>
  <si>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</si>
  <si>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</si>
  <si>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</si>
  <si>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</si>
  <si>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</si>
  <si>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</si>
  <si>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</si>
  <si>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</si>
  <si>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</si>
  <si>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</si>
  <si>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</si>
  <si>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</si>
  <si>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</si>
  <si>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</si>
  <si>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</si>
  <si>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</si>
  <si>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</si>
  <si>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</si>
  <si>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</si>
  <si>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</si>
  <si>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</si>
  <si>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</si>
  <si>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</si>
  <si>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</si>
  <si>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</si>
  <si>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</si>
  <si>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</si>
  <si>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</si>
  <si>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</si>
  <si>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</si>
  <si>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</si>
  <si>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</si>
  <si>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</si>
  <si>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</si>
  <si>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</si>
  <si>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</si>
  <si>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</si>
  <si>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</si>
  <si>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</si>
  <si>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</si>
  <si>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</si>
  <si>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</si>
  <si>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</si>
  <si>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</si>
  <si>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</si>
  <si>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</si>
  <si>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</si>
  <si>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</si>
  <si>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</si>
  <si>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</si>
  <si>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</si>
  <si>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</si>
  <si>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</si>
  <si>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</si>
  <si>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</si>
  <si>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</si>
  <si>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</si>
  <si>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</si>
  <si>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</si>
  <si>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</si>
  <si>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</si>
  <si>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</si>
  <si>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</si>
  <si>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</si>
  <si>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</si>
  <si>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</si>
  <si>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</si>
  <si>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</si>
  <si>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</si>
  <si>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</si>
  <si>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</si>
  <si>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</si>
  <si>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</si>
  <si>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</si>
  <si>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</si>
  <si>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</si>
  <si>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</si>
  <si>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</si>
  <si>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</si>
  <si>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</si>
  <si>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</si>
  <si>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</si>
  <si>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</si>
  <si>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</si>
  <si>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</si>
  <si>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</si>
  <si>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</si>
  <si>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</si>
  <si>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</si>
  <si>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</si>
  <si>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</si>
  <si>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</si>
  <si>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</si>
  <si>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</si>
  <si>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</si>
  <si>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</si>
  <si>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</si>
  <si>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</si>
  <si>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</si>
  <si>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</si>
  <si>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</si>
  <si>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</si>
  <si>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</si>
  <si>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</si>
  <si>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</si>
  <si>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</si>
  <si>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</si>
  <si>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</si>
  <si>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</si>
  <si>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</si>
  <si>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</si>
  <si>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</si>
  <si>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</si>
  <si>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</si>
  <si>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</si>
  <si>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</si>
  <si>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</si>
  <si>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</si>
  <si>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</si>
  <si>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</si>
  <si>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</si>
  <si>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</si>
  <si>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</si>
  <si>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</si>
  <si>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</si>
  <si>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</si>
  <si>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</si>
  <si>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</si>
  <si>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</si>
  <si>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</si>
  <si>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</si>
  <si>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</si>
  <si>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</si>
  <si>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</si>
  <si>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</si>
  <si>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</si>
  <si>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</si>
  <si>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</si>
  <si>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</si>
  <si>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</si>
  <si>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</si>
  <si>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</si>
  <si>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</si>
  <si>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</si>
  <si>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</si>
  <si>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</si>
  <si>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</si>
  <si>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</si>
  <si>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</si>
  <si>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</si>
  <si>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</si>
  <si>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</si>
  <si>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</si>
  <si>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</si>
  <si>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</si>
  <si>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</si>
  <si>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</si>
  <si>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</si>
  <si>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</si>
  <si>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</si>
  <si>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</si>
  <si>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</si>
  <si>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</si>
  <si>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</si>
  <si>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</si>
  <si>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</si>
  <si>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</si>
  <si>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</si>
  <si>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</si>
  <si>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</si>
  <si>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</si>
  <si>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</si>
  <si>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</si>
  <si>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</si>
  <si>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</si>
  <si>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</si>
  <si>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</si>
  <si>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</si>
  <si>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</si>
  <si>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</si>
  <si>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</si>
  <si>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</si>
  <si>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</si>
  <si>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</si>
  <si>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</si>
  <si>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</si>
  <si>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</si>
  <si>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</si>
  <si>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</si>
  <si>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</si>
  <si>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</si>
  <si>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</si>
  <si>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</si>
  <si>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</si>
  <si>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</si>
  <si>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</si>
  <si>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</si>
  <si>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</si>
  <si>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</si>
  <si>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</si>
  <si>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</si>
  <si>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</si>
  <si>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</si>
  <si>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</si>
  <si>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</si>
  <si>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</si>
  <si>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</si>
  <si>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</si>
  <si>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</si>
  <si>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</si>
  <si>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</si>
  <si>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</si>
  <si>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</si>
  <si>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</si>
  <si>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</si>
  <si>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</si>
  <si>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</si>
  <si>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</si>
  <si>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</si>
  <si>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</si>
  <si>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</si>
  <si>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</si>
  <si>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</si>
  <si>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</si>
  <si>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</si>
  <si>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</si>
  <si>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</si>
  <si>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</si>
  <si>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</si>
  <si>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</si>
  <si>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</si>
  <si>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</si>
  <si>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</si>
  <si>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</si>
  <si>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</si>
  <si>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</si>
  <si>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</si>
  <si>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</si>
  <si>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</si>
  <si>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</si>
  <si>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</si>
  <si>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</si>
  <si>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</si>
  <si>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</si>
  <si>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</si>
  <si>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</si>
  <si>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</si>
  <si>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</si>
  <si>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</si>
  <si>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</si>
  <si>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</si>
  <si>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</si>
  <si>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</si>
  <si>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</si>
  <si>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</si>
  <si>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</si>
  <si>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</si>
  <si>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</si>
  <si>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</si>
  <si>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</si>
  <si>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</si>
  <si>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</si>
  <si>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</si>
  <si>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</si>
  <si>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</si>
  <si>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</si>
  <si>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</si>
  <si>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</si>
  <si>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</si>
  <si>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</si>
  <si>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</si>
  <si>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</si>
  <si>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</si>
  <si>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</si>
  <si>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</si>
  <si>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</si>
  <si>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</si>
  <si>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</si>
  <si>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</si>
  <si>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</si>
  <si>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</si>
  <si>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</si>
  <si>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</si>
  <si>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</si>
  <si>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</si>
  <si>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</si>
  <si>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</si>
  <si>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</si>
  <si>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</si>
  <si>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</si>
  <si>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</si>
  <si>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</si>
  <si>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</si>
  <si>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</si>
  <si>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</si>
  <si>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</si>
  <si>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</si>
  <si>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</si>
  <si>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</si>
  <si>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</si>
  <si>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</si>
  <si>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</si>
  <si>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</si>
  <si>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</si>
  <si>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</si>
  <si>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</si>
  <si>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</si>
  <si>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</si>
  <si>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</si>
  <si>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</si>
  <si>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</si>
  <si>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</si>
  <si>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</si>
  <si>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</si>
  <si>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</si>
  <si>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</si>
  <si>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</si>
  <si>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</si>
  <si>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</si>
  <si>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</si>
  <si>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</si>
  <si>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</si>
  <si>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</si>
  <si>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</si>
  <si>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</si>
  <si>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</si>
  <si>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</si>
  <si>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</si>
  <si>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</si>
  <si>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</si>
  <si>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</si>
  <si>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</si>
  <si>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</si>
  <si>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</si>
  <si>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</si>
  <si>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</si>
  <si>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</si>
  <si>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</si>
  <si>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</si>
  <si>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</si>
  <si>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</si>
  <si>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</si>
  <si>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</si>
  <si>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</si>
  <si>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</si>
  <si>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</si>
  <si>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</si>
  <si>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</si>
  <si>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</si>
  <si>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</si>
  <si>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</si>
  <si>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</si>
  <si>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</si>
  <si>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</si>
  <si>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</si>
  <si>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</si>
  <si>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</si>
  <si>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</si>
  <si>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</si>
  <si>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</si>
  <si>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</si>
  <si>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</si>
  <si>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</si>
  <si>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</si>
  <si>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</si>
  <si>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</si>
  <si>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</si>
  <si>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</si>
  <si>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</si>
  <si>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</si>
  <si>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</si>
  <si>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</si>
  <si>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</si>
  <si>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</si>
  <si>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</si>
  <si>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</si>
  <si>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</si>
  <si>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</si>
  <si>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</si>
  <si>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</si>
  <si>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</si>
  <si>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</si>
  <si>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</si>
  <si>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</si>
  <si>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</si>
  <si>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</si>
  <si>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</si>
  <si>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</si>
  <si>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</si>
  <si>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</si>
  <si>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</si>
  <si>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</si>
  <si>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</si>
  <si>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</si>
  <si>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</si>
  <si>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</si>
  <si>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</si>
  <si>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</si>
  <si>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</si>
  <si>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</si>
  <si>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</si>
  <si>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</si>
  <si>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</si>
  <si>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</si>
  <si>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</si>
  <si>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</si>
  <si>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</si>
  <si>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</si>
  <si>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</si>
  <si>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</si>
  <si>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</si>
  <si>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</si>
  <si>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</si>
  <si>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</si>
  <si>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</si>
  <si>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</si>
  <si>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</si>
  <si>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</si>
  <si>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</si>
  <si>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</si>
  <si>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</si>
  <si>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</si>
  <si>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</si>
  <si>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</si>
  <si>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</si>
  <si>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</si>
  <si>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</si>
  <si>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</si>
  <si>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</si>
  <si>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</si>
  <si>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</si>
  <si>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</si>
  <si>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</si>
  <si>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</si>
  <si>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</si>
  <si>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</si>
  <si>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</si>
  <si>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</si>
  <si>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</si>
  <si>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</si>
  <si>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</si>
  <si>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</si>
  <si>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</si>
  <si>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</si>
  <si>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</si>
  <si>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</si>
  <si>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</si>
  <si>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</si>
  <si>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</si>
  <si>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</si>
  <si>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</si>
  <si>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</si>
  <si>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</si>
  <si>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</si>
  <si>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</si>
  <si>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</si>
  <si>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</si>
  <si>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</si>
  <si>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</si>
  <si>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</si>
  <si>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</si>
  <si>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</si>
  <si>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</si>
  <si>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</si>
  <si>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</si>
  <si>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</si>
  <si>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</si>
  <si>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</si>
  <si>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</si>
  <si>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</si>
  <si>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</si>
  <si>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</si>
  <si>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</si>
  <si>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</si>
  <si>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</si>
  <si>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</si>
  <si>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</si>
  <si>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</si>
  <si>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</si>
  <si>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</si>
  <si>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</si>
  <si>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</si>
  <si>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</si>
  <si>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</si>
  <si>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</si>
  <si>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</si>
  <si>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</si>
  <si>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</si>
  <si>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</si>
  <si>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</si>
  <si>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</si>
  <si>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</si>
  <si>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</si>
  <si>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</si>
  <si>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</si>
  <si>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</si>
  <si>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</si>
  <si>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</si>
  <si>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</si>
  <si>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</si>
  <si>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</si>
  <si>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</si>
  <si>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</si>
  <si>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</si>
  <si>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</si>
  <si>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</si>
  <si>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</si>
  <si>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</si>
  <si>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</si>
  <si>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</si>
  <si>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</si>
  <si>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</si>
  <si>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</si>
  <si>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</si>
  <si>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</si>
  <si>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</si>
  <si>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</si>
  <si>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</si>
  <si>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</si>
  <si>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</si>
  <si>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</si>
  <si>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</si>
  <si>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</si>
  <si>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</si>
  <si>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</si>
  <si>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</si>
  <si>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</si>
  <si>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</si>
  <si>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</si>
  <si>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</si>
  <si>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</si>
  <si>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</si>
  <si>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</si>
  <si>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</si>
  <si>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</si>
  <si>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</si>
  <si>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</si>
  <si>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</si>
  <si>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</si>
  <si>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</si>
  <si>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</si>
  <si>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</si>
  <si>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</si>
  <si>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</si>
  <si>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</si>
  <si>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</si>
  <si>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</si>
  <si>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</si>
  <si>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</si>
  <si>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</si>
  <si>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</si>
  <si>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</si>
  <si>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</si>
  <si>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</si>
  <si>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</si>
  <si>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</si>
  <si>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</si>
  <si>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</si>
  <si>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</si>
  <si>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</si>
  <si>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</si>
  <si>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</si>
  <si>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</si>
  <si>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</si>
  <si>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</si>
  <si>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</si>
  <si>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</si>
  <si>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</si>
  <si>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</si>
  <si>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</si>
  <si>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</si>
  <si>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</si>
  <si>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</si>
  <si>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</si>
  <si>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</si>
  <si>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</si>
  <si>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</si>
  <si>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</si>
  <si>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</si>
  <si>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</si>
  <si>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</si>
  <si>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</si>
  <si>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</si>
  <si>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</si>
  <si>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</si>
  <si>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</si>
  <si>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</si>
  <si>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</si>
  <si>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</si>
  <si>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</si>
  <si>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</si>
  <si>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</si>
  <si>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</si>
  <si>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</si>
  <si>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</si>
  <si>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</si>
  <si>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</si>
  <si>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</si>
  <si>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</si>
  <si>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</si>
  <si>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</si>
  <si>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</si>
  <si>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</si>
  <si>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</si>
  <si>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</si>
  <si>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</si>
  <si>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</si>
  <si>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</si>
  <si>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</si>
  <si>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</si>
  <si>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</si>
  <si>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</si>
  <si>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</si>
  <si>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</si>
  <si>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</si>
  <si>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</si>
  <si>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</si>
  <si>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</si>
  <si>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</si>
  <si>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</si>
  <si>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</si>
  <si>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</si>
  <si>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</si>
  <si>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</si>
  <si>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</si>
  <si>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</si>
  <si>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</si>
  <si>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</si>
  <si>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</si>
  <si>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</si>
  <si>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</si>
  <si>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</si>
  <si>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</si>
  <si>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</si>
  <si>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</si>
  <si>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</si>
  <si>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</si>
  <si>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</si>
  <si>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</si>
  <si>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</si>
  <si>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</si>
  <si>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</si>
  <si>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</si>
  <si>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</si>
  <si>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</si>
  <si>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</si>
  <si>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</si>
  <si>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</si>
  <si>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</si>
  <si>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</si>
  <si>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</si>
  <si>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</si>
  <si>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</si>
  <si>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</si>
  <si>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</si>
  <si>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</si>
  <si>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</si>
  <si>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</si>
  <si>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</si>
  <si>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</si>
  <si>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</si>
  <si>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</si>
  <si>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</si>
  <si>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</si>
  <si>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</si>
  <si>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</si>
  <si>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</si>
  <si>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</si>
  <si>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</si>
  <si>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</si>
  <si>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</si>
  <si>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</si>
  <si>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</si>
  <si>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</si>
  <si>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</si>
  <si>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</si>
  <si>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</si>
  <si>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</si>
  <si>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</si>
  <si>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</si>
  <si>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</si>
  <si>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</si>
  <si>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</si>
  <si>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</si>
  <si>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</si>
  <si>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</si>
  <si>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</si>
  <si>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</si>
  <si>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</si>
  <si>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</si>
  <si>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</si>
  <si>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</si>
  <si>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</si>
  <si>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</si>
  <si>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</si>
  <si>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</si>
  <si>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</si>
  <si>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</si>
  <si>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</si>
  <si>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</si>
  <si>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</si>
  <si>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</si>
  <si>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</si>
  <si>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</si>
  <si>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</si>
  <si>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</si>
  <si>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</si>
  <si>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</si>
  <si>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</si>
  <si>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</si>
  <si>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</si>
  <si>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</si>
  <si>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</si>
  <si>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</si>
  <si>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</si>
  <si>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</si>
  <si>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</si>
  <si>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</si>
  <si>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</si>
  <si>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</si>
  <si>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</si>
  <si>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</si>
  <si>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</si>
  <si>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</si>
  <si>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</si>
  <si>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</si>
  <si>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</si>
  <si>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</si>
  <si>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</si>
  <si>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</si>
  <si>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</si>
  <si>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</si>
  <si>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</si>
  <si>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</si>
  <si>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</si>
  <si>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</si>
  <si>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</si>
  <si>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</si>
  <si>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</si>
  <si>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</si>
  <si>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</si>
  <si>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</si>
  <si>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</si>
  <si>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</si>
  <si>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</si>
  <si>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</si>
  <si>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</si>
  <si>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</si>
  <si>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</si>
  <si>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</si>
  <si>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</si>
  <si>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</si>
  <si>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</si>
  <si>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</si>
  <si>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</si>
  <si>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</si>
  <si>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</si>
  <si>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</si>
  <si>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</si>
  <si>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</si>
  <si>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</si>
  <si>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</si>
  <si>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</si>
  <si>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</si>
  <si>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</si>
  <si>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</si>
  <si>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</si>
  <si>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</si>
  <si>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</si>
  <si>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</si>
  <si>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</si>
  <si>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</si>
  <si>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</si>
  <si>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</si>
  <si>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</si>
  <si>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</si>
  <si>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</si>
  <si>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</si>
  <si>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</si>
  <si>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</si>
  <si>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</si>
  <si>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</si>
  <si>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</si>
  <si>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</si>
  <si>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</si>
  <si>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</si>
  <si>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</si>
  <si>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</si>
  <si>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</si>
  <si>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</si>
  <si>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</si>
  <si>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</si>
  <si>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</si>
  <si>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</si>
  <si>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</si>
  <si>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</si>
  <si>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</si>
  <si>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</si>
  <si>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</si>
  <si>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</si>
  <si>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</si>
  <si>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</si>
  <si>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</si>
  <si>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</si>
  <si>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</si>
  <si>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</si>
  <si>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</si>
  <si>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</si>
  <si>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</si>
  <si>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</si>
  <si>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</si>
  <si>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</si>
  <si>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</si>
  <si>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</si>
  <si>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</si>
  <si>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</si>
  <si>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</si>
  <si>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</si>
  <si>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</si>
  <si>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</si>
  <si>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</si>
  <si>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</si>
  <si>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</si>
  <si>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</si>
  <si>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</si>
  <si>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</si>
  <si>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</si>
  <si>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</si>
  <si>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</si>
  <si>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</si>
  <si>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</si>
  <si>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</si>
  <si>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</si>
  <si>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</si>
  <si>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</si>
  <si>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</si>
  <si>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</si>
  <si>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</si>
  <si>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</si>
  <si>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</si>
  <si>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</si>
  <si>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</si>
  <si>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</si>
  <si>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</si>
  <si>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</si>
  <si>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</si>
  <si>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</si>
  <si>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</si>
  <si>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</si>
  <si>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</si>
  <si>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</si>
  <si>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</si>
  <si>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</si>
  <si>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</si>
  <si>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</si>
  <si>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</si>
  <si>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</si>
  <si>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</si>
  <si>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</si>
  <si>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</si>
  <si>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</si>
  <si>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</si>
  <si>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</si>
  <si>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</si>
  <si>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</si>
  <si>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</si>
  <si>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</si>
  <si>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</si>
  <si>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</si>
  <si>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</si>
  <si>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</si>
  <si>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</si>
  <si>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</si>
  <si>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</si>
  <si>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</si>
  <si>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</si>
  <si>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</si>
  <si>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</si>
  <si>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</si>
  <si>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</si>
  <si>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</si>
  <si>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</si>
  <si>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</si>
  <si>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</si>
  <si>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</si>
  <si>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</si>
  <si>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</si>
  <si>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</si>
  <si>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</si>
  <si>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</si>
  <si>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</si>
  <si>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</si>
  <si>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</si>
  <si>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</si>
  <si>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</si>
  <si>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</si>
  <si>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</si>
  <si>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</si>
  <si>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</si>
  <si>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</si>
  <si>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</si>
  <si>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</si>
  <si>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</si>
  <si>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</si>
  <si>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</si>
  <si>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</si>
  <si>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</si>
  <si>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</si>
  <si>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</si>
  <si>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</si>
  <si>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</si>
  <si>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</si>
  <si>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</si>
  <si>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</si>
  <si>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</si>
  <si>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</si>
  <si>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</si>
  <si>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</si>
  <si>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</si>
  <si>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</si>
  <si>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</si>
  <si>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</si>
  <si>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</si>
  <si>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</si>
  <si>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</si>
  <si>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</si>
  <si>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</si>
  <si>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</si>
  <si>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</si>
  <si>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</si>
  <si>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</si>
  <si>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</si>
  <si>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</si>
  <si>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</si>
  <si>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</si>
  <si>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</si>
  <si>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</si>
  <si>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</si>
  <si>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</si>
  <si>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</si>
  <si>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</si>
  <si>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</si>
  <si>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</si>
  <si>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</si>
  <si>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</si>
  <si>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</si>
  <si>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</si>
  <si>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</si>
  <si>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</si>
  <si>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</si>
  <si>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</si>
  <si>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</si>
  <si>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</si>
  <si>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</si>
  <si>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</si>
  <si>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</si>
  <si>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</si>
  <si>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</si>
  <si>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</si>
  <si>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</si>
  <si>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</si>
  <si>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</si>
  <si>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</si>
  <si>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</si>
  <si>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</si>
  <si>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</si>
  <si>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</si>
  <si>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</si>
  <si>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</si>
  <si>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</si>
  <si>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</si>
  <si>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</si>
  <si>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</si>
  <si>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</si>
  <si>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</si>
  <si>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</si>
  <si>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</si>
  <si>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</si>
  <si>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</si>
  <si>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</si>
  <si>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</si>
  <si>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</si>
  <si>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</si>
  <si>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</si>
  <si>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</si>
  <si>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</si>
  <si>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</si>
  <si>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</si>
  <si>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</si>
  <si>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</si>
  <si>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</si>
  <si>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</si>
  <si>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</si>
  <si>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</si>
  <si>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</si>
  <si>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</si>
  <si>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</si>
  <si>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</si>
  <si>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</si>
  <si>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</si>
  <si>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</si>
  <si>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</si>
  <si>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</si>
  <si>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</si>
  <si>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</si>
  <si>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</si>
  <si>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</si>
  <si>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</si>
  <si>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</si>
  <si>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</si>
  <si>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</si>
  <si>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</si>
  <si>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</si>
  <si>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</si>
  <si>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</si>
  <si>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</si>
  <si>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</si>
  <si>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</si>
  <si>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</si>
  <si>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</si>
  <si>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</si>
  <si>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</si>
  <si>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</si>
  <si>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</si>
  <si>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</si>
  <si>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</si>
  <si>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</si>
  <si>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</si>
  <si>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</si>
  <si>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</si>
  <si>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</si>
  <si>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</si>
  <si>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</si>
  <si>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</si>
  <si>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</si>
  <si>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</si>
  <si>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</si>
  <si>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</si>
  <si>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</si>
  <si>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</si>
  <si>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</si>
  <si>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</si>
  <si>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</si>
  <si>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</si>
  <si>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</si>
  <si>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</si>
  <si>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</si>
  <si>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</si>
  <si>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</si>
  <si>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</si>
  <si>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</si>
  <si>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</si>
  <si>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</si>
  <si>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</si>
  <si>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</si>
  <si>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</si>
  <si>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</si>
  <si>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</si>
  <si>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</si>
  <si>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TimeID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</si>
  <si>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</si>
  <si>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</si>
  <si>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</si>
  <si>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</si>
  <si>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</si>
  <si>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</si>
  <si>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</si>
  <si>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</si>
  <si>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รายได้ หัก ค่าใช้จ่าย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</si>
  <si>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</si>
  <si>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</si>
  <si>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</si>
  <si>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</si>
  <si>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</si>
  <si>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</si>
  <si>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ต.ต.63 - ก.พ.64</t>
  </si>
  <si>
    <t>ควบคุมค่าใช้จ่ายรอบ 5 เดือน ปี 2564</t>
  </si>
  <si>
    <t>ทุนสำรองสุทธิ (NWC) ก.พ. 64</t>
  </si>
  <si>
    <t>เงินบำรุงคงเหลือ ก.พ. 64</t>
  </si>
  <si>
    <t>หนี้สินและภาระผูกพัน ก.พ. 64</t>
  </si>
  <si>
    <t>แผน 5 เดือน</t>
  </si>
  <si>
    <t>ผลงาน 5 เดือน</t>
  </si>
  <si>
    <t xml:space="preserve">รายได้ (หักรายการงบลงทุน) ต.ค.63-ก.พ.64  </t>
  </si>
  <si>
    <t xml:space="preserve"> แผนการดำเนินการ 5 เดือน (ล้านบาท)</t>
  </si>
  <si>
    <t xml:space="preserve"> ผลการดำเนินงาน 5 เดือน (ล้านบาท) </t>
  </si>
  <si>
    <t>ค่าใช้จ่าย (หักรายการงบค่าเสื่อม) ต.ค.63-ก.พ.64</t>
  </si>
  <si>
    <t xml:space="preserve"> แผนการดำเนินการ 5 เดือน (ล้านบาท) </t>
  </si>
  <si>
    <t xml:space="preserve"> ผลการดำเนินงาน 5 เดือน (ล้านบาท)</t>
  </si>
  <si>
    <t>256405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</si>
</sst>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6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1" fillId="11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ADDBEA0F-400B-4CBC-BD67-81CB92DF6F7E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D37" sqref="DD37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2902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25.5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2907</v>
      </c>
      <c r="F4" s="13" t="s">
        <v>2908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2907</v>
      </c>
      <c r="M4" s="13" t="s">
        <v>2908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2907</v>
      </c>
      <c r="T4" s="13" t="s">
        <v>2908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2907</v>
      </c>
      <c r="AA4" s="13" t="s">
        <v>2908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2907</v>
      </c>
      <c r="AH4" s="13" t="s">
        <v>2908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2907</v>
      </c>
      <c r="AO4" s="13" t="s">
        <v>2908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2907</v>
      </c>
      <c r="AV4" s="13" t="s">
        <v>2908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2907</v>
      </c>
      <c r="BC4" s="13" t="s">
        <v>2908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2907</v>
      </c>
      <c r="BJ4" s="13" t="s">
        <v>2908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2907</v>
      </c>
      <c r="BQ4" s="13" t="s">
        <v>2908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2907</v>
      </c>
      <c r="BX4" s="13" t="s">
        <v>2908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2907</v>
      </c>
      <c r="CE4" s="13" t="s">
        <v>2908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2907</v>
      </c>
      <c r="CL4" s="13" t="s">
        <v>2908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2907</v>
      </c>
      <c r="CS4" s="13" t="s">
        <v>2908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2907</v>
      </c>
      <c r="CZ4" s="13" t="s">
        <v>2908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2907</v>
      </c>
      <c r="DG4" s="13" t="s">
        <v>2908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2907</v>
      </c>
      <c r="DN4" s="13" t="s">
        <v>2908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85">
        <v>364697279.20999998</v>
      </c>
      <c r="D5" s="85">
        <v>405000000</v>
      </c>
      <c r="E5" s="85">
        <v>168750000</v>
      </c>
      <c r="F5" s="85">
        <v>280873589.93000001</v>
      </c>
      <c r="G5" s="85">
        <v>112123589.93000001</v>
      </c>
      <c r="H5" s="82">
        <v>66.443608847407404</v>
      </c>
      <c r="I5" s="81" t="s">
        <v>2896</v>
      </c>
      <c r="J5" s="85">
        <v>84357259.390000001</v>
      </c>
      <c r="K5" s="85">
        <v>120000000</v>
      </c>
      <c r="L5" s="85">
        <v>50000000</v>
      </c>
      <c r="M5" s="85">
        <v>74278295.150000036</v>
      </c>
      <c r="N5" s="85">
        <v>24278295.149999999</v>
      </c>
      <c r="O5" s="82">
        <v>48.556590300000003</v>
      </c>
      <c r="P5" s="81" t="s">
        <v>2896</v>
      </c>
      <c r="Q5" s="85">
        <v>20307577.18</v>
      </c>
      <c r="R5" s="85">
        <v>38595450</v>
      </c>
      <c r="S5" s="85">
        <v>16081437.5</v>
      </c>
      <c r="T5" s="85">
        <v>25302606.870000016</v>
      </c>
      <c r="U5" s="85">
        <v>9221169.3699999992</v>
      </c>
      <c r="V5" s="82">
        <v>57.340454607991354</v>
      </c>
      <c r="W5" s="81" t="s">
        <v>2896</v>
      </c>
      <c r="X5" s="85">
        <v>18098428.879999999</v>
      </c>
      <c r="Y5" s="85">
        <v>28970000</v>
      </c>
      <c r="Z5" s="85">
        <v>12070833.333333334</v>
      </c>
      <c r="AA5" s="85">
        <v>19264448.369999997</v>
      </c>
      <c r="AB5" s="85">
        <v>7193615.0366666662</v>
      </c>
      <c r="AC5" s="82">
        <v>59.595015837072836</v>
      </c>
      <c r="AD5" s="81" t="s">
        <v>2896</v>
      </c>
      <c r="AE5" s="85">
        <v>20610120.059999999</v>
      </c>
      <c r="AF5" s="85">
        <v>31615023.41</v>
      </c>
      <c r="AG5" s="85">
        <v>13172926.420833334</v>
      </c>
      <c r="AH5" s="85">
        <v>24009324.990000006</v>
      </c>
      <c r="AI5" s="85">
        <v>10836398.569166668</v>
      </c>
      <c r="AJ5" s="82">
        <v>82.262651615730675</v>
      </c>
      <c r="AK5" s="81" t="s">
        <v>2896</v>
      </c>
      <c r="AL5" s="85">
        <v>10501910.050000001</v>
      </c>
      <c r="AM5" s="85">
        <v>27795000</v>
      </c>
      <c r="AN5" s="85">
        <v>11581250</v>
      </c>
      <c r="AO5" s="85">
        <v>14332672.410000009</v>
      </c>
      <c r="AP5" s="85">
        <v>2751422.41</v>
      </c>
      <c r="AQ5" s="82">
        <v>23.757559935240149</v>
      </c>
      <c r="AR5" s="81" t="s">
        <v>2896</v>
      </c>
      <c r="AS5" s="85">
        <v>57387458.689999998</v>
      </c>
      <c r="AT5" s="85">
        <v>90000000</v>
      </c>
      <c r="AU5" s="85">
        <v>37500000</v>
      </c>
      <c r="AV5" s="85">
        <v>57930071.210000031</v>
      </c>
      <c r="AW5" s="85">
        <v>20430071.210000001</v>
      </c>
      <c r="AX5" s="82">
        <v>54.480189893333332</v>
      </c>
      <c r="AY5" s="81" t="s">
        <v>2896</v>
      </c>
      <c r="AZ5" s="85">
        <v>30341251.670000002</v>
      </c>
      <c r="BA5" s="85">
        <v>31181491.719999999</v>
      </c>
      <c r="BB5" s="85">
        <v>12992288.216666667</v>
      </c>
      <c r="BC5" s="85">
        <v>21203608.550000012</v>
      </c>
      <c r="BD5" s="85">
        <v>8211320.333333334</v>
      </c>
      <c r="BE5" s="82">
        <v>63.201494581991732</v>
      </c>
      <c r="BF5" s="81" t="s">
        <v>2896</v>
      </c>
      <c r="BG5" s="85">
        <v>25271809.829999998</v>
      </c>
      <c r="BH5" s="85">
        <v>39785634.640000001</v>
      </c>
      <c r="BI5" s="85">
        <v>16577347.766666668</v>
      </c>
      <c r="BJ5" s="85">
        <v>21078090.579999998</v>
      </c>
      <c r="BK5" s="85">
        <v>4500742.8133333335</v>
      </c>
      <c r="BL5" s="82">
        <v>27.149957138398936</v>
      </c>
      <c r="BM5" s="81" t="s">
        <v>2896</v>
      </c>
      <c r="BN5" s="85">
        <v>26636915.73</v>
      </c>
      <c r="BO5" s="85">
        <v>39000000</v>
      </c>
      <c r="BP5" s="85">
        <v>16250000</v>
      </c>
      <c r="BQ5" s="85">
        <v>27148027.140000001</v>
      </c>
      <c r="BR5" s="85">
        <v>10898027.140000001</v>
      </c>
      <c r="BS5" s="82">
        <v>67.064782399999999</v>
      </c>
      <c r="BT5" s="81" t="s">
        <v>2896</v>
      </c>
      <c r="BU5" s="85">
        <v>24451223.57</v>
      </c>
      <c r="BV5" s="85">
        <v>29350000</v>
      </c>
      <c r="BW5" s="85">
        <v>12229166.666666666</v>
      </c>
      <c r="BX5" s="85">
        <v>27314350.629999988</v>
      </c>
      <c r="BY5" s="85">
        <v>15085183.963333333</v>
      </c>
      <c r="BZ5" s="82">
        <v>123.35414484497443</v>
      </c>
      <c r="CA5" s="81" t="s">
        <v>2896</v>
      </c>
      <c r="CB5" s="85">
        <v>43692582.640000001</v>
      </c>
      <c r="CC5" s="85">
        <v>71929147.170000002</v>
      </c>
      <c r="CD5" s="85">
        <v>29970477.987500001</v>
      </c>
      <c r="CE5" s="85">
        <v>49203435.350000001</v>
      </c>
      <c r="CF5" s="85">
        <v>19232957.362500001</v>
      </c>
      <c r="CG5" s="82">
        <v>64.173008420224818</v>
      </c>
      <c r="CH5" s="81" t="s">
        <v>2896</v>
      </c>
      <c r="CI5" s="85">
        <v>7393811.3399999999</v>
      </c>
      <c r="CJ5" s="85">
        <v>20200000</v>
      </c>
      <c r="CK5" s="85">
        <v>8416666.666666666</v>
      </c>
      <c r="CL5" s="85">
        <v>12949046.519999992</v>
      </c>
      <c r="CM5" s="85">
        <v>4532379.8533333335</v>
      </c>
      <c r="CN5" s="82">
        <v>53.850057663366336</v>
      </c>
      <c r="CO5" s="81" t="s">
        <v>2896</v>
      </c>
      <c r="CP5" s="85">
        <v>27926229.719999999</v>
      </c>
      <c r="CQ5" s="85">
        <v>48092000</v>
      </c>
      <c r="CR5" s="85">
        <v>20038333.333333336</v>
      </c>
      <c r="CS5" s="85">
        <v>28456501.679999992</v>
      </c>
      <c r="CT5" s="85">
        <v>8418168.3466666657</v>
      </c>
      <c r="CU5" s="82">
        <v>42.010321949596602</v>
      </c>
      <c r="CV5" s="81" t="s">
        <v>2896</v>
      </c>
      <c r="CW5" s="85">
        <v>9790056.0700000003</v>
      </c>
      <c r="CX5" s="85">
        <v>19447000</v>
      </c>
      <c r="CY5" s="85">
        <v>8102916.666666667</v>
      </c>
      <c r="CZ5" s="85">
        <v>13418742.449999997</v>
      </c>
      <c r="DA5" s="85">
        <v>5315825.7833333341</v>
      </c>
      <c r="DB5" s="82">
        <v>65.603856018923224</v>
      </c>
      <c r="DC5" s="81" t="s">
        <v>2896</v>
      </c>
      <c r="DD5" s="85">
        <v>7794554.9699999997</v>
      </c>
      <c r="DE5" s="85">
        <v>21000000</v>
      </c>
      <c r="DF5" s="85">
        <v>8750000</v>
      </c>
      <c r="DG5" s="85">
        <v>12090382.259999994</v>
      </c>
      <c r="DH5" s="85">
        <v>3340382.26</v>
      </c>
      <c r="DI5" s="82">
        <v>38.175797257142861</v>
      </c>
      <c r="DJ5" s="81" t="s">
        <v>2896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1061960746.9399999</v>
      </c>
      <c r="DM5" s="15">
        <f t="shared" si="0"/>
        <v>442483644.55833334</v>
      </c>
      <c r="DN5" s="15">
        <f>F5+M5+T5+AA5+AH5+AO5+AV5+BC5+BJ5+BQ5+BX5+CE5+CL5+CS5+CZ5+DG5</f>
        <v>708853194.09000015</v>
      </c>
      <c r="DO5" s="15">
        <f>DN5-DM5</f>
        <v>266369549.53166682</v>
      </c>
      <c r="DP5" s="15">
        <f>DO5/DM5*100</f>
        <v>60.198733401218604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85">
        <v>1745727.89</v>
      </c>
      <c r="D6" s="85">
        <v>1600000</v>
      </c>
      <c r="E6" s="85">
        <v>666666.66666666674</v>
      </c>
      <c r="F6" s="85">
        <v>573000</v>
      </c>
      <c r="G6" s="85">
        <v>-93666.666666666672</v>
      </c>
      <c r="H6" s="82">
        <v>-14.05</v>
      </c>
      <c r="I6" s="81" t="s">
        <v>2897</v>
      </c>
      <c r="J6" s="85">
        <v>144041.49</v>
      </c>
      <c r="K6" s="85">
        <v>250000</v>
      </c>
      <c r="L6" s="85">
        <v>104166.66666666667</v>
      </c>
      <c r="M6" s="85">
        <v>153250</v>
      </c>
      <c r="N6" s="85">
        <v>49083.333333333343</v>
      </c>
      <c r="O6" s="82">
        <v>47.12</v>
      </c>
      <c r="P6" s="81" t="s">
        <v>2896</v>
      </c>
      <c r="Q6" s="85">
        <v>161606.82999999999</v>
      </c>
      <c r="R6" s="85">
        <v>305100</v>
      </c>
      <c r="S6" s="85">
        <v>127125</v>
      </c>
      <c r="T6" s="85">
        <v>190100</v>
      </c>
      <c r="U6" s="85">
        <v>62975</v>
      </c>
      <c r="V6" s="82">
        <v>49.537856440511312</v>
      </c>
      <c r="W6" s="81" t="s">
        <v>2896</v>
      </c>
      <c r="X6" s="85">
        <v>75018.77</v>
      </c>
      <c r="Y6" s="85">
        <v>150000</v>
      </c>
      <c r="Z6" s="85">
        <v>62500</v>
      </c>
      <c r="AA6" s="85">
        <v>92900</v>
      </c>
      <c r="AB6" s="85">
        <v>30400</v>
      </c>
      <c r="AC6" s="82">
        <v>48.64</v>
      </c>
      <c r="AD6" s="81" t="s">
        <v>2896</v>
      </c>
      <c r="AE6" s="85">
        <v>53129.29</v>
      </c>
      <c r="AF6" s="85">
        <v>90250</v>
      </c>
      <c r="AG6" s="85">
        <v>37604.166666666664</v>
      </c>
      <c r="AH6" s="85">
        <v>33350</v>
      </c>
      <c r="AI6" s="85">
        <v>-4254.1666666666661</v>
      </c>
      <c r="AJ6" s="82">
        <v>-11.313019390581719</v>
      </c>
      <c r="AK6" s="81" t="s">
        <v>2897</v>
      </c>
      <c r="AL6" s="85">
        <v>42027.19</v>
      </c>
      <c r="AM6" s="85">
        <v>120000</v>
      </c>
      <c r="AN6" s="85">
        <v>50000</v>
      </c>
      <c r="AO6" s="85">
        <v>60150</v>
      </c>
      <c r="AP6" s="85">
        <v>10150</v>
      </c>
      <c r="AQ6" s="82">
        <v>20.3</v>
      </c>
      <c r="AR6" s="81" t="s">
        <v>2896</v>
      </c>
      <c r="AS6" s="85">
        <v>168487.32</v>
      </c>
      <c r="AT6" s="85">
        <v>300000</v>
      </c>
      <c r="AU6" s="85">
        <v>125000</v>
      </c>
      <c r="AV6" s="85">
        <v>91700</v>
      </c>
      <c r="AW6" s="85">
        <v>-33300</v>
      </c>
      <c r="AX6" s="82">
        <v>-26.64</v>
      </c>
      <c r="AY6" s="81" t="s">
        <v>2897</v>
      </c>
      <c r="AZ6" s="85">
        <v>79800.34</v>
      </c>
      <c r="BA6" s="85">
        <v>80000</v>
      </c>
      <c r="BB6" s="85">
        <v>33333.333333333336</v>
      </c>
      <c r="BC6" s="85">
        <v>48600</v>
      </c>
      <c r="BD6" s="85">
        <v>15266.666666666666</v>
      </c>
      <c r="BE6" s="82">
        <v>45.8</v>
      </c>
      <c r="BF6" s="81" t="s">
        <v>2896</v>
      </c>
      <c r="BG6" s="85">
        <v>65943.67</v>
      </c>
      <c r="BH6" s="85">
        <v>130000</v>
      </c>
      <c r="BI6" s="85">
        <v>54166.666666666672</v>
      </c>
      <c r="BJ6" s="85">
        <v>29000</v>
      </c>
      <c r="BK6" s="85">
        <v>-25166.666666666664</v>
      </c>
      <c r="BL6" s="82">
        <v>-46.46153846153846</v>
      </c>
      <c r="BM6" s="81" t="s">
        <v>2897</v>
      </c>
      <c r="BN6" s="85">
        <v>94610.37</v>
      </c>
      <c r="BO6" s="85">
        <v>140000</v>
      </c>
      <c r="BP6" s="85">
        <v>58333.333333333336</v>
      </c>
      <c r="BQ6" s="85">
        <v>79050</v>
      </c>
      <c r="BR6" s="85">
        <v>20716.666666666668</v>
      </c>
      <c r="BS6" s="82">
        <v>35.514285714285712</v>
      </c>
      <c r="BT6" s="81" t="s">
        <v>2896</v>
      </c>
      <c r="BU6" s="85">
        <v>49564.77</v>
      </c>
      <c r="BV6" s="85">
        <v>80000</v>
      </c>
      <c r="BW6" s="85">
        <v>33333.333333333336</v>
      </c>
      <c r="BX6" s="85">
        <v>35700</v>
      </c>
      <c r="BY6" s="85">
        <v>2366.666666666667</v>
      </c>
      <c r="BZ6" s="82">
        <v>7.1</v>
      </c>
      <c r="CA6" s="81" t="s">
        <v>2896</v>
      </c>
      <c r="CB6" s="85">
        <v>207841.6</v>
      </c>
      <c r="CC6" s="85">
        <v>500000</v>
      </c>
      <c r="CD6" s="85">
        <v>208333.33333333334</v>
      </c>
      <c r="CE6" s="85">
        <v>263200</v>
      </c>
      <c r="CF6" s="85">
        <v>54866.666666666672</v>
      </c>
      <c r="CG6" s="82">
        <v>26.335999999999999</v>
      </c>
      <c r="CH6" s="81" t="s">
        <v>2896</v>
      </c>
      <c r="CI6" s="85">
        <v>6550.02</v>
      </c>
      <c r="CJ6" s="85">
        <v>17200</v>
      </c>
      <c r="CK6" s="85">
        <v>7166.6666666666661</v>
      </c>
      <c r="CL6" s="85">
        <v>20950</v>
      </c>
      <c r="CM6" s="85">
        <v>13783.333333333332</v>
      </c>
      <c r="CN6" s="82">
        <v>192.32558139534882</v>
      </c>
      <c r="CO6" s="81" t="s">
        <v>2896</v>
      </c>
      <c r="CP6" s="85">
        <v>162641.76</v>
      </c>
      <c r="CQ6" s="85">
        <v>250000</v>
      </c>
      <c r="CR6" s="85">
        <v>104166.66666666667</v>
      </c>
      <c r="CS6" s="85">
        <v>110700</v>
      </c>
      <c r="CT6" s="85">
        <v>6533.3333333333339</v>
      </c>
      <c r="CU6" s="82">
        <v>6.2720000000000002</v>
      </c>
      <c r="CV6" s="81" t="s">
        <v>2896</v>
      </c>
      <c r="CW6" s="85">
        <v>27044.02</v>
      </c>
      <c r="CX6" s="85">
        <v>70000</v>
      </c>
      <c r="CY6" s="85">
        <v>29166.666666666668</v>
      </c>
      <c r="CZ6" s="85">
        <v>0</v>
      </c>
      <c r="DA6" s="85">
        <v>-29166.666666666668</v>
      </c>
      <c r="DB6" s="82">
        <v>-100</v>
      </c>
      <c r="DC6" s="81" t="s">
        <v>2897</v>
      </c>
      <c r="DD6" s="85">
        <v>10526.15</v>
      </c>
      <c r="DE6" s="85">
        <v>20000</v>
      </c>
      <c r="DF6" s="85">
        <v>8333.3333333333339</v>
      </c>
      <c r="DG6" s="85">
        <v>29500</v>
      </c>
      <c r="DH6" s="85">
        <v>21166.666666666664</v>
      </c>
      <c r="DI6" s="82">
        <v>253.99999999999997</v>
      </c>
      <c r="DJ6" s="81" t="s">
        <v>2896</v>
      </c>
      <c r="DK6" s="15">
        <f t="shared" ref="DK6:DK14" si="1">C6+J6+Q6+X6+AE6+AL6+AS6+AZ6+BG6+BN6+BU6+CB6+CI6+CP6+CW6+DD6</f>
        <v>3094561.4799999995</v>
      </c>
      <c r="DL6" s="15">
        <f t="shared" si="0"/>
        <v>4102550</v>
      </c>
      <c r="DM6" s="15">
        <f t="shared" si="0"/>
        <v>1709395.8333333333</v>
      </c>
      <c r="DN6" s="15">
        <f t="shared" ref="DN6:DN16" si="2">F6+M6+T6+AA6+AH6+AO6+AV6+BC6+BJ6+BQ6+BX6+CE6+CL6+CS6+CZ6+DG6</f>
        <v>1811150</v>
      </c>
      <c r="DO6" s="15">
        <f>DN6-DM6</f>
        <v>101754.16666666674</v>
      </c>
      <c r="DP6" s="15">
        <f t="shared" ref="DP6:DP14" si="3">DO6/DM6*100</f>
        <v>5.9526392121972975</v>
      </c>
      <c r="DQ6" s="15" t="str">
        <f t="shared" ref="DQ6:DQ16" si="4">IF((DP6&gt;0),"OK","Not OK")</f>
        <v>OK</v>
      </c>
    </row>
    <row r="7" spans="1:121" s="25" customFormat="1" ht="14.25" customHeight="1">
      <c r="A7" s="36" t="s">
        <v>2794</v>
      </c>
      <c r="B7" s="36" t="s">
        <v>2795</v>
      </c>
      <c r="C7" s="85">
        <v>5214819.43</v>
      </c>
      <c r="D7" s="85">
        <v>6000000</v>
      </c>
      <c r="E7" s="85">
        <v>2500000</v>
      </c>
      <c r="F7" s="85">
        <v>4366702.5200000005</v>
      </c>
      <c r="G7" s="85">
        <v>1866702.52</v>
      </c>
      <c r="H7" s="82">
        <v>74.668100800000005</v>
      </c>
      <c r="I7" s="81" t="s">
        <v>2896</v>
      </c>
      <c r="J7" s="85">
        <v>1086056.1299999999</v>
      </c>
      <c r="K7" s="85">
        <v>2000000</v>
      </c>
      <c r="L7" s="85">
        <v>833333.33333333337</v>
      </c>
      <c r="M7" s="85">
        <v>267266.02</v>
      </c>
      <c r="N7" s="85">
        <v>-566067.31333333335</v>
      </c>
      <c r="O7" s="82">
        <v>-67.928077599999995</v>
      </c>
      <c r="P7" s="81" t="s">
        <v>2897</v>
      </c>
      <c r="Q7" s="85">
        <v>140609.87</v>
      </c>
      <c r="R7" s="85">
        <v>269200</v>
      </c>
      <c r="S7" s="85">
        <v>112166.66666666669</v>
      </c>
      <c r="T7" s="85">
        <v>118046</v>
      </c>
      <c r="U7" s="85">
        <v>5879.3333333333339</v>
      </c>
      <c r="V7" s="82">
        <v>5.2416047548291234</v>
      </c>
      <c r="W7" s="81" t="s">
        <v>2896</v>
      </c>
      <c r="X7" s="85">
        <v>17709.64</v>
      </c>
      <c r="Y7" s="85">
        <v>60000</v>
      </c>
      <c r="Z7" s="85">
        <v>25000</v>
      </c>
      <c r="AA7" s="85">
        <v>110913</v>
      </c>
      <c r="AB7" s="85">
        <v>85913</v>
      </c>
      <c r="AC7" s="82">
        <v>343.65199999999999</v>
      </c>
      <c r="AD7" s="81" t="s">
        <v>2896</v>
      </c>
      <c r="AE7" s="85">
        <v>20606.21</v>
      </c>
      <c r="AF7" s="85">
        <v>165000</v>
      </c>
      <c r="AG7" s="85">
        <v>68750</v>
      </c>
      <c r="AH7" s="85">
        <v>29949</v>
      </c>
      <c r="AI7" s="85">
        <v>-38801</v>
      </c>
      <c r="AJ7" s="82">
        <v>-56.43781818181818</v>
      </c>
      <c r="AK7" s="81" t="s">
        <v>2897</v>
      </c>
      <c r="AL7" s="85">
        <v>20258.59</v>
      </c>
      <c r="AM7" s="85">
        <v>50000</v>
      </c>
      <c r="AN7" s="85">
        <v>20833.333333333332</v>
      </c>
      <c r="AO7" s="85">
        <v>32695</v>
      </c>
      <c r="AP7" s="85">
        <v>11861.666666666668</v>
      </c>
      <c r="AQ7" s="82">
        <v>56.936</v>
      </c>
      <c r="AR7" s="81" t="s">
        <v>2896</v>
      </c>
      <c r="AS7" s="85">
        <v>145623.51999999999</v>
      </c>
      <c r="AT7" s="85">
        <v>300000</v>
      </c>
      <c r="AU7" s="85">
        <v>125000</v>
      </c>
      <c r="AV7" s="85">
        <v>25745.75</v>
      </c>
      <c r="AW7" s="85">
        <v>-99254.25</v>
      </c>
      <c r="AX7" s="82">
        <v>-79.403400000000005</v>
      </c>
      <c r="AY7" s="81" t="s">
        <v>2897</v>
      </c>
      <c r="AZ7" s="85">
        <v>35140.300000000003</v>
      </c>
      <c r="BA7" s="85">
        <v>40000</v>
      </c>
      <c r="BB7" s="85">
        <v>16666.666666666668</v>
      </c>
      <c r="BC7" s="85">
        <v>62672.75</v>
      </c>
      <c r="BD7" s="85">
        <v>46006.083333333336</v>
      </c>
      <c r="BE7" s="82">
        <v>276.03649999999999</v>
      </c>
      <c r="BF7" s="81" t="s">
        <v>2896</v>
      </c>
      <c r="BG7" s="85">
        <v>60945.51</v>
      </c>
      <c r="BH7" s="85">
        <v>150000</v>
      </c>
      <c r="BI7" s="85">
        <v>62500</v>
      </c>
      <c r="BJ7" s="85">
        <v>50754.25</v>
      </c>
      <c r="BK7" s="85">
        <v>-11745.75</v>
      </c>
      <c r="BL7" s="82">
        <v>-18.793199999999999</v>
      </c>
      <c r="BM7" s="81" t="s">
        <v>2897</v>
      </c>
      <c r="BN7" s="85">
        <v>112778.02</v>
      </c>
      <c r="BO7" s="85">
        <v>240000</v>
      </c>
      <c r="BP7" s="85">
        <v>100000</v>
      </c>
      <c r="BQ7" s="85">
        <v>56668</v>
      </c>
      <c r="BR7" s="85">
        <v>-43332</v>
      </c>
      <c r="BS7" s="82">
        <v>-43.332000000000001</v>
      </c>
      <c r="BT7" s="81" t="s">
        <v>2897</v>
      </c>
      <c r="BU7" s="85">
        <v>80299.08</v>
      </c>
      <c r="BV7" s="85">
        <v>150000</v>
      </c>
      <c r="BW7" s="85">
        <v>62500</v>
      </c>
      <c r="BX7" s="85">
        <v>60201</v>
      </c>
      <c r="BY7" s="85">
        <v>-2299</v>
      </c>
      <c r="BZ7" s="82">
        <v>-3.6783999999999999</v>
      </c>
      <c r="CA7" s="81" t="s">
        <v>2897</v>
      </c>
      <c r="CB7" s="85">
        <v>36446.199999999997</v>
      </c>
      <c r="CC7" s="85">
        <v>105266.7</v>
      </c>
      <c r="CD7" s="85">
        <v>43861.125</v>
      </c>
      <c r="CE7" s="85">
        <v>64821</v>
      </c>
      <c r="CF7" s="85">
        <v>20959.875</v>
      </c>
      <c r="CG7" s="82">
        <v>47.786906970580439</v>
      </c>
      <c r="CH7" s="81" t="s">
        <v>2896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3"/>
      <c r="CO7" s="81" t="s">
        <v>2896</v>
      </c>
      <c r="CP7" s="85">
        <v>553.41999999999996</v>
      </c>
      <c r="CQ7" s="85">
        <v>0</v>
      </c>
      <c r="CR7" s="85">
        <v>0</v>
      </c>
      <c r="CS7" s="85">
        <v>1615</v>
      </c>
      <c r="CT7" s="85">
        <v>1615</v>
      </c>
      <c r="CU7" s="83"/>
      <c r="CV7" s="81" t="s">
        <v>2896</v>
      </c>
      <c r="CW7" s="85">
        <v>0</v>
      </c>
      <c r="CX7" s="85">
        <v>1</v>
      </c>
      <c r="CY7" s="85">
        <v>0.41666666666666669</v>
      </c>
      <c r="CZ7" s="85">
        <v>87643</v>
      </c>
      <c r="DA7" s="85">
        <v>87642.583333333343</v>
      </c>
      <c r="DB7" s="82">
        <v>21034220</v>
      </c>
      <c r="DC7" s="81" t="s">
        <v>2896</v>
      </c>
      <c r="DD7" s="85">
        <v>12409.5</v>
      </c>
      <c r="DE7" s="85">
        <v>30000</v>
      </c>
      <c r="DF7" s="85">
        <v>12500</v>
      </c>
      <c r="DG7" s="85">
        <v>0</v>
      </c>
      <c r="DH7" s="85">
        <v>-12500</v>
      </c>
      <c r="DI7" s="82">
        <v>-100</v>
      </c>
      <c r="DJ7" s="81" t="s">
        <v>2897</v>
      </c>
      <c r="DK7" s="15">
        <f t="shared" si="1"/>
        <v>6984255.4199999981</v>
      </c>
      <c r="DL7" s="15">
        <f t="shared" si="0"/>
        <v>9559467.6999999993</v>
      </c>
      <c r="DM7" s="15">
        <f t="shared" si="0"/>
        <v>3983111.5416666665</v>
      </c>
      <c r="DN7" s="15">
        <f t="shared" si="2"/>
        <v>5335692.290000001</v>
      </c>
      <c r="DO7" s="15">
        <f t="shared" ref="DO7:DO14" si="5">DN7-DM7</f>
        <v>1352580.7483333345</v>
      </c>
      <c r="DP7" s="15">
        <f t="shared" si="3"/>
        <v>33.957892822839945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85">
        <v>18485151.52</v>
      </c>
      <c r="D8" s="85">
        <v>20000000</v>
      </c>
      <c r="E8" s="85">
        <v>8333333.333333333</v>
      </c>
      <c r="F8" s="85">
        <v>10088688.970000001</v>
      </c>
      <c r="G8" s="85">
        <v>1755355.6366666665</v>
      </c>
      <c r="H8" s="82">
        <v>21.064267640000001</v>
      </c>
      <c r="I8" s="81" t="s">
        <v>2896</v>
      </c>
      <c r="J8" s="85">
        <v>3556314.79</v>
      </c>
      <c r="K8" s="85">
        <v>6700000</v>
      </c>
      <c r="L8" s="85">
        <v>2791666.666666667</v>
      </c>
      <c r="M8" s="85">
        <v>2781933.5900000008</v>
      </c>
      <c r="N8" s="85">
        <v>-9733.0766666666677</v>
      </c>
      <c r="O8" s="82">
        <v>-0.34864752238805974</v>
      </c>
      <c r="P8" s="81" t="s">
        <v>2897</v>
      </c>
      <c r="Q8" s="85">
        <v>559118.64</v>
      </c>
      <c r="R8" s="85">
        <v>1091100</v>
      </c>
      <c r="S8" s="85">
        <v>454625</v>
      </c>
      <c r="T8" s="85">
        <v>345176.48</v>
      </c>
      <c r="U8" s="85">
        <v>-109448.52</v>
      </c>
      <c r="V8" s="82">
        <v>-24.07446136926038</v>
      </c>
      <c r="W8" s="81" t="s">
        <v>2897</v>
      </c>
      <c r="X8" s="85">
        <v>259061.56</v>
      </c>
      <c r="Y8" s="85">
        <v>530000</v>
      </c>
      <c r="Z8" s="85">
        <v>220833.33333333334</v>
      </c>
      <c r="AA8" s="85">
        <v>149865.70000000001</v>
      </c>
      <c r="AB8" s="85">
        <v>-70967.633333333331</v>
      </c>
      <c r="AC8" s="82">
        <v>-32.136286792452829</v>
      </c>
      <c r="AD8" s="81" t="s">
        <v>2897</v>
      </c>
      <c r="AE8" s="85">
        <v>585999.18000000005</v>
      </c>
      <c r="AF8" s="85">
        <v>1564529.29</v>
      </c>
      <c r="AG8" s="85">
        <v>651887.20416666672</v>
      </c>
      <c r="AH8" s="85">
        <v>572657</v>
      </c>
      <c r="AI8" s="85">
        <v>-79230.204166666677</v>
      </c>
      <c r="AJ8" s="82">
        <v>-12.153974439174609</v>
      </c>
      <c r="AK8" s="81" t="s">
        <v>2897</v>
      </c>
      <c r="AL8" s="85">
        <v>143044.19</v>
      </c>
      <c r="AM8" s="85">
        <v>515000</v>
      </c>
      <c r="AN8" s="85">
        <v>214583.33333333334</v>
      </c>
      <c r="AO8" s="85">
        <v>173468.07</v>
      </c>
      <c r="AP8" s="85">
        <v>-41115.263333333336</v>
      </c>
      <c r="AQ8" s="82">
        <v>-19.160511067961163</v>
      </c>
      <c r="AR8" s="81" t="s">
        <v>2897</v>
      </c>
      <c r="AS8" s="85">
        <v>411824.3</v>
      </c>
      <c r="AT8" s="85">
        <v>850000</v>
      </c>
      <c r="AU8" s="85">
        <v>354166.66666666669</v>
      </c>
      <c r="AV8" s="85">
        <v>442986.5</v>
      </c>
      <c r="AW8" s="85">
        <v>88819.833333333343</v>
      </c>
      <c r="AX8" s="82">
        <v>25.078541176470591</v>
      </c>
      <c r="AY8" s="81" t="s">
        <v>2896</v>
      </c>
      <c r="AZ8" s="85">
        <v>309692.90000000002</v>
      </c>
      <c r="BA8" s="85">
        <v>378510</v>
      </c>
      <c r="BB8" s="85">
        <v>157712.5</v>
      </c>
      <c r="BC8" s="85">
        <v>273433.25</v>
      </c>
      <c r="BD8" s="85">
        <v>115720.75</v>
      </c>
      <c r="BE8" s="82">
        <v>73.374494729333435</v>
      </c>
      <c r="BF8" s="81" t="s">
        <v>2896</v>
      </c>
      <c r="BG8" s="85">
        <v>478653.53</v>
      </c>
      <c r="BH8" s="85">
        <v>1165932</v>
      </c>
      <c r="BI8" s="85">
        <v>485805</v>
      </c>
      <c r="BJ8" s="85">
        <v>295753.82999999996</v>
      </c>
      <c r="BK8" s="85">
        <v>-190051.17</v>
      </c>
      <c r="BL8" s="82">
        <v>-39.120875659987028</v>
      </c>
      <c r="BM8" s="81" t="s">
        <v>2897</v>
      </c>
      <c r="BN8" s="85">
        <v>543937.23</v>
      </c>
      <c r="BO8" s="85">
        <v>1100000</v>
      </c>
      <c r="BP8" s="85">
        <v>458333.33333333331</v>
      </c>
      <c r="BQ8" s="85">
        <v>267016.18</v>
      </c>
      <c r="BR8" s="85">
        <v>-191317.15333333335</v>
      </c>
      <c r="BS8" s="82">
        <v>-41.741924363636365</v>
      </c>
      <c r="BT8" s="81" t="s">
        <v>2897</v>
      </c>
      <c r="BU8" s="85">
        <v>186911.99</v>
      </c>
      <c r="BV8" s="85">
        <v>410000</v>
      </c>
      <c r="BW8" s="85">
        <v>170833.33333333334</v>
      </c>
      <c r="BX8" s="85">
        <v>242215.5</v>
      </c>
      <c r="BY8" s="85">
        <v>71382.166666666672</v>
      </c>
      <c r="BZ8" s="82">
        <v>41.784682926829269</v>
      </c>
      <c r="CA8" s="81" t="s">
        <v>2896</v>
      </c>
      <c r="CB8" s="85">
        <v>193085.67</v>
      </c>
      <c r="CC8" s="85">
        <v>568170.81000000006</v>
      </c>
      <c r="CD8" s="85">
        <v>236737.83749999999</v>
      </c>
      <c r="CE8" s="85">
        <v>321688.37</v>
      </c>
      <c r="CF8" s="85">
        <v>84950.532500000001</v>
      </c>
      <c r="CG8" s="82">
        <v>35.883800155097724</v>
      </c>
      <c r="CH8" s="81" t="s">
        <v>2896</v>
      </c>
      <c r="CI8" s="85">
        <v>78681.759999999995</v>
      </c>
      <c r="CJ8" s="85">
        <v>230000</v>
      </c>
      <c r="CK8" s="85">
        <v>95833.333333333343</v>
      </c>
      <c r="CL8" s="85">
        <v>66600.75</v>
      </c>
      <c r="CM8" s="85">
        <v>-29232.583333333332</v>
      </c>
      <c r="CN8" s="82">
        <v>-30.503565217391305</v>
      </c>
      <c r="CO8" s="81" t="s">
        <v>2897</v>
      </c>
      <c r="CP8" s="85">
        <v>504722.74</v>
      </c>
      <c r="CQ8" s="85">
        <v>1163100</v>
      </c>
      <c r="CR8" s="85">
        <v>484625</v>
      </c>
      <c r="CS8" s="85">
        <v>457647.76999999996</v>
      </c>
      <c r="CT8" s="85">
        <v>-26977.23</v>
      </c>
      <c r="CU8" s="82">
        <v>-5.5666195511993815</v>
      </c>
      <c r="CV8" s="81" t="s">
        <v>2897</v>
      </c>
      <c r="CW8" s="85">
        <v>198829.71</v>
      </c>
      <c r="CX8" s="85">
        <v>581000</v>
      </c>
      <c r="CY8" s="85">
        <v>242083.33333333334</v>
      </c>
      <c r="CZ8" s="85">
        <v>309281.74</v>
      </c>
      <c r="DA8" s="85">
        <v>67198.406666666662</v>
      </c>
      <c r="DB8" s="82">
        <v>27.758377969018934</v>
      </c>
      <c r="DC8" s="81" t="s">
        <v>2896</v>
      </c>
      <c r="DD8" s="85">
        <v>193268.3</v>
      </c>
      <c r="DE8" s="85">
        <v>500000</v>
      </c>
      <c r="DF8" s="85">
        <v>208333.33333333334</v>
      </c>
      <c r="DG8" s="85">
        <v>188479.21000000002</v>
      </c>
      <c r="DH8" s="85">
        <v>-19854.123333333333</v>
      </c>
      <c r="DI8" s="82">
        <v>-9.5299791999999997</v>
      </c>
      <c r="DJ8" s="81" t="s">
        <v>2897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85">
        <v>146445934.15000001</v>
      </c>
      <c r="D9" s="85">
        <v>200000000</v>
      </c>
      <c r="E9" s="85">
        <v>83333333.333333328</v>
      </c>
      <c r="F9" s="85">
        <v>77633783.920000002</v>
      </c>
      <c r="G9" s="85">
        <v>-5699549.4133333331</v>
      </c>
      <c r="H9" s="82">
        <v>-6.8394592960000002</v>
      </c>
      <c r="I9" s="81" t="s">
        <v>2897</v>
      </c>
      <c r="J9" s="85">
        <v>18407607.690000001</v>
      </c>
      <c r="K9" s="85">
        <v>35000000</v>
      </c>
      <c r="L9" s="85">
        <v>14583333.333333334</v>
      </c>
      <c r="M9" s="85">
        <v>12336210.940000001</v>
      </c>
      <c r="N9" s="85">
        <v>-2247122.3933333335</v>
      </c>
      <c r="O9" s="82">
        <v>-15.408839268571429</v>
      </c>
      <c r="P9" s="81" t="s">
        <v>2897</v>
      </c>
      <c r="Q9" s="85">
        <v>3645417.2</v>
      </c>
      <c r="R9" s="85">
        <v>6876470</v>
      </c>
      <c r="S9" s="85">
        <v>2865195.8333333335</v>
      </c>
      <c r="T9" s="85">
        <v>2556234.6999999997</v>
      </c>
      <c r="U9" s="85">
        <v>-308961.1333333333</v>
      </c>
      <c r="V9" s="82">
        <v>-10.783246636719131</v>
      </c>
      <c r="W9" s="81" t="s">
        <v>2897</v>
      </c>
      <c r="X9" s="85">
        <v>2890043.26</v>
      </c>
      <c r="Y9" s="85">
        <v>5470000</v>
      </c>
      <c r="Z9" s="85">
        <v>2279166.6666666665</v>
      </c>
      <c r="AA9" s="85">
        <v>2117293.0100000002</v>
      </c>
      <c r="AB9" s="85">
        <v>-161873.65666666668</v>
      </c>
      <c r="AC9" s="82">
        <v>-7.1023176599634379</v>
      </c>
      <c r="AD9" s="81" t="s">
        <v>2897</v>
      </c>
      <c r="AE9" s="85">
        <v>2500831.17</v>
      </c>
      <c r="AF9" s="85">
        <v>5694923.6299999999</v>
      </c>
      <c r="AG9" s="85">
        <v>2372884.8458333337</v>
      </c>
      <c r="AH9" s="85">
        <v>1921072.4200000002</v>
      </c>
      <c r="AI9" s="85">
        <v>-451812.42583333334</v>
      </c>
      <c r="AJ9" s="82">
        <v>-19.04063851335615</v>
      </c>
      <c r="AK9" s="81" t="s">
        <v>2897</v>
      </c>
      <c r="AL9" s="85">
        <v>1251140.3500000001</v>
      </c>
      <c r="AM9" s="85">
        <v>4050000</v>
      </c>
      <c r="AN9" s="85">
        <v>1687500</v>
      </c>
      <c r="AO9" s="85">
        <v>1401096.38</v>
      </c>
      <c r="AP9" s="85">
        <v>-286403.62</v>
      </c>
      <c r="AQ9" s="82">
        <v>-16.972066370370371</v>
      </c>
      <c r="AR9" s="81" t="s">
        <v>2897</v>
      </c>
      <c r="AS9" s="85">
        <v>3731937.49</v>
      </c>
      <c r="AT9" s="85">
        <v>8000000</v>
      </c>
      <c r="AU9" s="85">
        <v>3333333.3333333335</v>
      </c>
      <c r="AV9" s="85">
        <v>2869351.25</v>
      </c>
      <c r="AW9" s="85">
        <v>-463982.08333333337</v>
      </c>
      <c r="AX9" s="82">
        <v>-13.9194625</v>
      </c>
      <c r="AY9" s="81" t="s">
        <v>2897</v>
      </c>
      <c r="AZ9" s="85">
        <v>3383244.81</v>
      </c>
      <c r="BA9" s="85">
        <v>5560000</v>
      </c>
      <c r="BB9" s="85">
        <v>2316666.6666666665</v>
      </c>
      <c r="BC9" s="85">
        <v>3036967.15</v>
      </c>
      <c r="BD9" s="85">
        <v>720300.4833333334</v>
      </c>
      <c r="BE9" s="82">
        <v>31.092107194244601</v>
      </c>
      <c r="BF9" s="81" t="s">
        <v>2896</v>
      </c>
      <c r="BG9" s="85">
        <v>3370664.75</v>
      </c>
      <c r="BH9" s="85">
        <v>6479000</v>
      </c>
      <c r="BI9" s="85">
        <v>2699583.3333333335</v>
      </c>
      <c r="BJ9" s="85">
        <v>2152382.4500000002</v>
      </c>
      <c r="BK9" s="85">
        <v>-547200.8833333333</v>
      </c>
      <c r="BL9" s="82">
        <v>-20.269827442506561</v>
      </c>
      <c r="BM9" s="81" t="s">
        <v>2897</v>
      </c>
      <c r="BN9" s="85">
        <v>3224083.2</v>
      </c>
      <c r="BO9" s="85">
        <v>6000000</v>
      </c>
      <c r="BP9" s="85">
        <v>2500000</v>
      </c>
      <c r="BQ9" s="85">
        <v>2569602.5</v>
      </c>
      <c r="BR9" s="85">
        <v>69602.5</v>
      </c>
      <c r="BS9" s="82">
        <v>2.7841</v>
      </c>
      <c r="BT9" s="81" t="s">
        <v>2896</v>
      </c>
      <c r="BU9" s="85">
        <v>1914454.68</v>
      </c>
      <c r="BV9" s="85">
        <v>4100000</v>
      </c>
      <c r="BW9" s="85">
        <v>1708333.3333333333</v>
      </c>
      <c r="BX9" s="85">
        <v>1780816.5</v>
      </c>
      <c r="BY9" s="85">
        <v>72483.166666666657</v>
      </c>
      <c r="BZ9" s="82">
        <v>4.242917073170732</v>
      </c>
      <c r="CA9" s="81" t="s">
        <v>2896</v>
      </c>
      <c r="CB9" s="85">
        <v>2050943.34</v>
      </c>
      <c r="CC9" s="85">
        <v>5956052.6699999999</v>
      </c>
      <c r="CD9" s="85">
        <v>2481688.6124999998</v>
      </c>
      <c r="CE9" s="85">
        <v>2778394.21</v>
      </c>
      <c r="CF9" s="85">
        <v>296705.59749999997</v>
      </c>
      <c r="CG9" s="82">
        <v>11.955794776408517</v>
      </c>
      <c r="CH9" s="81" t="s">
        <v>2896</v>
      </c>
      <c r="CI9" s="85">
        <v>494318.23</v>
      </c>
      <c r="CJ9" s="85">
        <v>1600000</v>
      </c>
      <c r="CK9" s="85">
        <v>666666.66666666674</v>
      </c>
      <c r="CL9" s="85">
        <v>571696.61</v>
      </c>
      <c r="CM9" s="85">
        <v>-94970.056666666685</v>
      </c>
      <c r="CN9" s="82">
        <v>-14.2455085</v>
      </c>
      <c r="CO9" s="81" t="s">
        <v>2897</v>
      </c>
      <c r="CP9" s="85">
        <v>3679849.78</v>
      </c>
      <c r="CQ9" s="85">
        <v>8425000</v>
      </c>
      <c r="CR9" s="85">
        <v>3510416.6666666665</v>
      </c>
      <c r="CS9" s="85">
        <v>3455067.15</v>
      </c>
      <c r="CT9" s="85">
        <v>-55349.516666666663</v>
      </c>
      <c r="CU9" s="82">
        <v>-1.5767221364985164</v>
      </c>
      <c r="CV9" s="81" t="s">
        <v>2897</v>
      </c>
      <c r="CW9" s="85">
        <v>1585727.16</v>
      </c>
      <c r="CX9" s="85">
        <v>4386000</v>
      </c>
      <c r="CY9" s="85">
        <v>1827500</v>
      </c>
      <c r="CZ9" s="85">
        <v>1493480.27</v>
      </c>
      <c r="DA9" s="85">
        <v>-334019.73</v>
      </c>
      <c r="DB9" s="82">
        <v>-18.277413406292748</v>
      </c>
      <c r="DC9" s="81" t="s">
        <v>2897</v>
      </c>
      <c r="DD9" s="85">
        <v>1743317.44</v>
      </c>
      <c r="DE9" s="85">
        <v>5000000</v>
      </c>
      <c r="DF9" s="85">
        <v>2083333.3333333333</v>
      </c>
      <c r="DG9" s="85">
        <v>1720197.74</v>
      </c>
      <c r="DH9" s="85">
        <v>-363135.59333333332</v>
      </c>
      <c r="DI9" s="82">
        <v>-17.43050848</v>
      </c>
      <c r="DJ9" s="81" t="s">
        <v>2897</v>
      </c>
      <c r="DK9" s="15">
        <f t="shared" si="1"/>
        <v>200319514.69999996</v>
      </c>
      <c r="DL9" s="15">
        <f t="shared" ref="DL9:DM15" si="6">D10+K9+R9+Y9+AF9+AM9+AT9+BA9+BH9+BO9+BV9+CC9+CJ9+CQ9+CX9+DE9</f>
        <v>272597446.29999995</v>
      </c>
      <c r="DM9" s="15">
        <f t="shared" si="6"/>
        <v>113582269.29166666</v>
      </c>
      <c r="DN9" s="15">
        <f t="shared" si="2"/>
        <v>120393647.2</v>
      </c>
      <c r="DO9" s="15">
        <f t="shared" si="5"/>
        <v>6811377.9083333462</v>
      </c>
      <c r="DP9" s="15">
        <f t="shared" si="3"/>
        <v>5.9968672494493696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85">
        <v>129653238.33</v>
      </c>
      <c r="D10" s="85">
        <v>160000000</v>
      </c>
      <c r="E10" s="85">
        <v>66666666.666666664</v>
      </c>
      <c r="F10" s="85">
        <v>72181044.599999994</v>
      </c>
      <c r="G10" s="85">
        <v>5514377.9333333327</v>
      </c>
      <c r="H10" s="82">
        <v>8.2715668999999998</v>
      </c>
      <c r="I10" s="81" t="s">
        <v>2896</v>
      </c>
      <c r="J10" s="85">
        <v>30848633.98</v>
      </c>
      <c r="K10" s="85">
        <v>43000000</v>
      </c>
      <c r="L10" s="85">
        <v>17916666.666666668</v>
      </c>
      <c r="M10" s="85">
        <v>29277329.219999999</v>
      </c>
      <c r="N10" s="85">
        <v>11360662.553333335</v>
      </c>
      <c r="O10" s="82">
        <v>63.408349134883721</v>
      </c>
      <c r="P10" s="81" t="s">
        <v>2896</v>
      </c>
      <c r="Q10" s="85">
        <v>2073564.19</v>
      </c>
      <c r="R10" s="85">
        <v>3926550</v>
      </c>
      <c r="S10" s="85">
        <v>1636062.5</v>
      </c>
      <c r="T10" s="85">
        <v>1391147.0000000002</v>
      </c>
      <c r="U10" s="85">
        <v>-244915.5</v>
      </c>
      <c r="V10" s="82">
        <v>-14.969813194789319</v>
      </c>
      <c r="W10" s="81" t="s">
        <v>2897</v>
      </c>
      <c r="X10" s="85">
        <v>23636.6</v>
      </c>
      <c r="Y10" s="85">
        <v>1613506.35</v>
      </c>
      <c r="Z10" s="85">
        <v>672294.3125</v>
      </c>
      <c r="AA10" s="85">
        <v>780126.36</v>
      </c>
      <c r="AB10" s="85">
        <v>107832.0475</v>
      </c>
      <c r="AC10" s="82">
        <v>16.039410938791782</v>
      </c>
      <c r="AD10" s="81" t="s">
        <v>2896</v>
      </c>
      <c r="AE10" s="85">
        <v>1443166.45</v>
      </c>
      <c r="AF10" s="85">
        <v>2997436.05</v>
      </c>
      <c r="AG10" s="85">
        <v>1248931.6875</v>
      </c>
      <c r="AH10" s="85">
        <v>1205549.8199999998</v>
      </c>
      <c r="AI10" s="85">
        <v>-43381.8675</v>
      </c>
      <c r="AJ10" s="82">
        <v>-3.4735180421947618</v>
      </c>
      <c r="AK10" s="81" t="s">
        <v>2897</v>
      </c>
      <c r="AL10" s="85">
        <v>337513.98</v>
      </c>
      <c r="AM10" s="85">
        <v>760000</v>
      </c>
      <c r="AN10" s="85">
        <v>316666.66666666669</v>
      </c>
      <c r="AO10" s="85">
        <v>300112.65999999997</v>
      </c>
      <c r="AP10" s="85">
        <v>-16554.006666666668</v>
      </c>
      <c r="AQ10" s="82">
        <v>-5.2275810526315789</v>
      </c>
      <c r="AR10" s="81" t="s">
        <v>2897</v>
      </c>
      <c r="AS10" s="85">
        <v>1905302.59</v>
      </c>
      <c r="AT10" s="85">
        <v>4000000</v>
      </c>
      <c r="AU10" s="85">
        <v>1666666.6666666667</v>
      </c>
      <c r="AV10" s="85">
        <v>2513085.8100000005</v>
      </c>
      <c r="AW10" s="85">
        <v>846419.14333333331</v>
      </c>
      <c r="AX10" s="82">
        <v>50.785148599999999</v>
      </c>
      <c r="AY10" s="81" t="s">
        <v>2896</v>
      </c>
      <c r="AZ10" s="85">
        <v>1287815.72</v>
      </c>
      <c r="BA10" s="85">
        <v>2397500</v>
      </c>
      <c r="BB10" s="85">
        <v>998958.33333333326</v>
      </c>
      <c r="BC10" s="85">
        <v>828234.91000000015</v>
      </c>
      <c r="BD10" s="85">
        <v>-170723.42333333334</v>
      </c>
      <c r="BE10" s="82">
        <v>-17.09014456725756</v>
      </c>
      <c r="BF10" s="81" t="s">
        <v>2897</v>
      </c>
      <c r="BG10" s="85">
        <v>815056.32</v>
      </c>
      <c r="BH10" s="85">
        <v>1612462.55</v>
      </c>
      <c r="BI10" s="85">
        <v>671859.39583333337</v>
      </c>
      <c r="BJ10" s="85">
        <v>818772.3600000001</v>
      </c>
      <c r="BK10" s="85">
        <v>146912.9641666667</v>
      </c>
      <c r="BL10" s="82">
        <v>21.866623444991014</v>
      </c>
      <c r="BM10" s="81" t="s">
        <v>2896</v>
      </c>
      <c r="BN10" s="85">
        <v>2041513.32</v>
      </c>
      <c r="BO10" s="85">
        <v>3500000</v>
      </c>
      <c r="BP10" s="85">
        <v>1458333.3333333335</v>
      </c>
      <c r="BQ10" s="85">
        <v>1481061.55</v>
      </c>
      <c r="BR10" s="85">
        <v>22728.216666666667</v>
      </c>
      <c r="BS10" s="82">
        <v>1.5585062857142857</v>
      </c>
      <c r="BT10" s="81" t="s">
        <v>2896</v>
      </c>
      <c r="BU10" s="85">
        <v>1381873.04</v>
      </c>
      <c r="BV10" s="85">
        <v>2700000</v>
      </c>
      <c r="BW10" s="85">
        <v>1125000</v>
      </c>
      <c r="BX10" s="85">
        <v>1415906.6300000001</v>
      </c>
      <c r="BY10" s="85">
        <v>290906.63</v>
      </c>
      <c r="BZ10" s="82">
        <v>25.858367111111111</v>
      </c>
      <c r="CA10" s="81" t="s">
        <v>2896</v>
      </c>
      <c r="CB10" s="85">
        <v>893948.18</v>
      </c>
      <c r="CC10" s="85">
        <v>2438798.85</v>
      </c>
      <c r="CD10" s="85">
        <v>1016166.1875</v>
      </c>
      <c r="CE10" s="85">
        <v>1232299.5499999998</v>
      </c>
      <c r="CF10" s="85">
        <v>216133.36249999999</v>
      </c>
      <c r="CG10" s="82">
        <v>21.269489691616016</v>
      </c>
      <c r="CH10" s="81" t="s">
        <v>2896</v>
      </c>
      <c r="CI10" s="85">
        <v>129905.78</v>
      </c>
      <c r="CJ10" s="85">
        <v>410000</v>
      </c>
      <c r="CK10" s="85">
        <v>170833.33333333334</v>
      </c>
      <c r="CL10" s="85">
        <v>210538.57</v>
      </c>
      <c r="CM10" s="85">
        <v>39705.236666666671</v>
      </c>
      <c r="CN10" s="82">
        <v>23.24208975609756</v>
      </c>
      <c r="CO10" s="81" t="s">
        <v>2896</v>
      </c>
      <c r="CP10" s="85">
        <v>1737160.54</v>
      </c>
      <c r="CQ10" s="85">
        <v>2926000</v>
      </c>
      <c r="CR10" s="85">
        <v>1219166.6666666667</v>
      </c>
      <c r="CS10" s="85">
        <v>1286908.56</v>
      </c>
      <c r="CT10" s="85">
        <v>67741.893333333326</v>
      </c>
      <c r="CU10" s="82">
        <v>5.5564095693779905</v>
      </c>
      <c r="CV10" s="81" t="s">
        <v>2896</v>
      </c>
      <c r="CW10" s="85">
        <v>419348.72</v>
      </c>
      <c r="CX10" s="85">
        <v>1170000</v>
      </c>
      <c r="CY10" s="85">
        <v>487500</v>
      </c>
      <c r="CZ10" s="85">
        <v>794131.16</v>
      </c>
      <c r="DA10" s="85">
        <v>306631.15999999997</v>
      </c>
      <c r="DB10" s="82">
        <v>62.898699487179492</v>
      </c>
      <c r="DC10" s="81" t="s">
        <v>2896</v>
      </c>
      <c r="DD10" s="85">
        <v>429650.28</v>
      </c>
      <c r="DE10" s="85">
        <v>1100000</v>
      </c>
      <c r="DF10" s="85">
        <v>458333.33333333331</v>
      </c>
      <c r="DG10" s="85">
        <v>481744.32</v>
      </c>
      <c r="DH10" s="85">
        <v>23410.986666666668</v>
      </c>
      <c r="DI10" s="82">
        <v>5.1078516363636366</v>
      </c>
      <c r="DJ10" s="81" t="s">
        <v>2896</v>
      </c>
      <c r="DK10" s="15">
        <f t="shared" si="1"/>
        <v>175421328.01999995</v>
      </c>
      <c r="DL10" s="15">
        <f t="shared" si="6"/>
        <v>77552253.799999982</v>
      </c>
      <c r="DM10" s="15">
        <f t="shared" si="6"/>
        <v>32313439.083333332</v>
      </c>
      <c r="DN10" s="15">
        <f t="shared" si="2"/>
        <v>116197993.07999995</v>
      </c>
      <c r="DO10" s="15">
        <f t="shared" si="5"/>
        <v>83884553.996666625</v>
      </c>
      <c r="DP10" s="15">
        <f t="shared" si="3"/>
        <v>259.59649104614402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85">
        <v>2498794.5499999998</v>
      </c>
      <c r="D11" s="85">
        <v>3000000</v>
      </c>
      <c r="E11" s="85">
        <v>1250000</v>
      </c>
      <c r="F11" s="85">
        <v>593921.17000000004</v>
      </c>
      <c r="G11" s="85">
        <v>-656078.82999999996</v>
      </c>
      <c r="H11" s="82">
        <v>-52.486306399999997</v>
      </c>
      <c r="I11" s="81" t="s">
        <v>2897</v>
      </c>
      <c r="J11" s="85">
        <v>437657.62</v>
      </c>
      <c r="K11" s="85">
        <v>500000</v>
      </c>
      <c r="L11" s="85">
        <v>208333.33333333334</v>
      </c>
      <c r="M11" s="85">
        <v>691021.42</v>
      </c>
      <c r="N11" s="85">
        <v>482688.08666666673</v>
      </c>
      <c r="O11" s="82">
        <v>231.69028159999999</v>
      </c>
      <c r="P11" s="81" t="s">
        <v>2896</v>
      </c>
      <c r="Q11" s="85">
        <v>17815.09</v>
      </c>
      <c r="R11" s="85">
        <v>30330</v>
      </c>
      <c r="S11" s="85">
        <v>12637.5</v>
      </c>
      <c r="T11" s="85">
        <v>6120</v>
      </c>
      <c r="U11" s="85">
        <v>-6517.5</v>
      </c>
      <c r="V11" s="82">
        <v>-51.57270029673591</v>
      </c>
      <c r="W11" s="81" t="s">
        <v>2897</v>
      </c>
      <c r="X11" s="85">
        <v>266927.75</v>
      </c>
      <c r="Y11" s="85">
        <v>570000</v>
      </c>
      <c r="Z11" s="85">
        <v>237500</v>
      </c>
      <c r="AA11" s="85">
        <v>249137</v>
      </c>
      <c r="AB11" s="85">
        <v>11637</v>
      </c>
      <c r="AC11" s="82">
        <v>4.8997894736842111</v>
      </c>
      <c r="AD11" s="81" t="s">
        <v>2896</v>
      </c>
      <c r="AE11" s="85">
        <v>401873.78</v>
      </c>
      <c r="AF11" s="85">
        <v>738126.25</v>
      </c>
      <c r="AG11" s="85">
        <v>307552.60416666669</v>
      </c>
      <c r="AH11" s="85">
        <v>474204.5</v>
      </c>
      <c r="AI11" s="85">
        <v>166651.89583333334</v>
      </c>
      <c r="AJ11" s="82">
        <v>54.186468778206986</v>
      </c>
      <c r="AK11" s="81" t="s">
        <v>2896</v>
      </c>
      <c r="AL11" s="85">
        <v>366.59</v>
      </c>
      <c r="AM11" s="85">
        <v>5000</v>
      </c>
      <c r="AN11" s="85">
        <v>2083.333333333333</v>
      </c>
      <c r="AO11" s="85">
        <v>326778.15999999997</v>
      </c>
      <c r="AP11" s="85">
        <v>324694.82666666672</v>
      </c>
      <c r="AQ11" s="82">
        <v>15585.35168</v>
      </c>
      <c r="AR11" s="81" t="s">
        <v>2896</v>
      </c>
      <c r="AS11" s="85">
        <v>1029011.3</v>
      </c>
      <c r="AT11" s="85">
        <v>2000000</v>
      </c>
      <c r="AU11" s="85">
        <v>833333.33333333337</v>
      </c>
      <c r="AV11" s="85">
        <v>1098916</v>
      </c>
      <c r="AW11" s="85">
        <v>265582.66666666663</v>
      </c>
      <c r="AX11" s="82">
        <v>31.869919999999997</v>
      </c>
      <c r="AY11" s="81" t="s">
        <v>2896</v>
      </c>
      <c r="AZ11" s="85">
        <v>254627.52</v>
      </c>
      <c r="BA11" s="85">
        <v>483800</v>
      </c>
      <c r="BB11" s="85">
        <v>201583.33333333337</v>
      </c>
      <c r="BC11" s="85">
        <v>188877</v>
      </c>
      <c r="BD11" s="85">
        <v>-12706.333333333334</v>
      </c>
      <c r="BE11" s="82">
        <v>-6.3032658123191405</v>
      </c>
      <c r="BF11" s="81" t="s">
        <v>2897</v>
      </c>
      <c r="BG11" s="85">
        <v>69210.600000000006</v>
      </c>
      <c r="BH11" s="85">
        <v>141336</v>
      </c>
      <c r="BI11" s="85">
        <v>58890</v>
      </c>
      <c r="BJ11" s="85">
        <v>65027.25</v>
      </c>
      <c r="BK11" s="85">
        <v>6137.25</v>
      </c>
      <c r="BL11" s="82">
        <v>10.421548650025469</v>
      </c>
      <c r="BM11" s="81" t="s">
        <v>2896</v>
      </c>
      <c r="BN11" s="85">
        <v>121206.54</v>
      </c>
      <c r="BO11" s="85">
        <v>180000</v>
      </c>
      <c r="BP11" s="85">
        <v>75000</v>
      </c>
      <c r="BQ11" s="85">
        <v>156486.82</v>
      </c>
      <c r="BR11" s="85">
        <v>81486.820000000007</v>
      </c>
      <c r="BS11" s="82">
        <v>108.64909333333333</v>
      </c>
      <c r="BT11" s="81" t="s">
        <v>2896</v>
      </c>
      <c r="BU11" s="85">
        <v>244955.99</v>
      </c>
      <c r="BV11" s="85">
        <v>250000</v>
      </c>
      <c r="BW11" s="85">
        <v>104166.66666666667</v>
      </c>
      <c r="BX11" s="85">
        <v>287351.5</v>
      </c>
      <c r="BY11" s="85">
        <v>183184.83333333334</v>
      </c>
      <c r="BZ11" s="82">
        <v>175.85744</v>
      </c>
      <c r="CA11" s="81" t="s">
        <v>2896</v>
      </c>
      <c r="CB11" s="85">
        <v>611455.1</v>
      </c>
      <c r="CC11" s="85">
        <v>2173319.2000000002</v>
      </c>
      <c r="CD11" s="85">
        <v>905549.66666666674</v>
      </c>
      <c r="CE11" s="85">
        <v>492250</v>
      </c>
      <c r="CF11" s="85">
        <v>-413299.66666666669</v>
      </c>
      <c r="CG11" s="82">
        <v>-45.640750792612515</v>
      </c>
      <c r="CH11" s="81" t="s">
        <v>2897</v>
      </c>
      <c r="CI11" s="85">
        <v>0</v>
      </c>
      <c r="CJ11" s="85">
        <v>0</v>
      </c>
      <c r="CK11" s="85">
        <v>0</v>
      </c>
      <c r="CL11" s="85">
        <v>4310.6099999999997</v>
      </c>
      <c r="CM11" s="85">
        <v>4310.6099999999997</v>
      </c>
      <c r="CN11" s="83"/>
      <c r="CO11" s="81" t="s">
        <v>2896</v>
      </c>
      <c r="CP11" s="85">
        <v>446898.29</v>
      </c>
      <c r="CQ11" s="85">
        <v>825000</v>
      </c>
      <c r="CR11" s="85">
        <v>343750</v>
      </c>
      <c r="CS11" s="85">
        <v>1411738.88</v>
      </c>
      <c r="CT11" s="85">
        <v>1067988.8799999999</v>
      </c>
      <c r="CU11" s="82">
        <v>310.68767418181818</v>
      </c>
      <c r="CV11" s="81" t="s">
        <v>2896</v>
      </c>
      <c r="CW11" s="85">
        <v>0</v>
      </c>
      <c r="CX11" s="85">
        <v>0</v>
      </c>
      <c r="CY11" s="85">
        <v>0</v>
      </c>
      <c r="CZ11" s="85">
        <v>4520.18</v>
      </c>
      <c r="DA11" s="85">
        <v>4520.18</v>
      </c>
      <c r="DB11" s="83"/>
      <c r="DC11" s="81" t="s">
        <v>2896</v>
      </c>
      <c r="DD11" s="85">
        <v>2690.31</v>
      </c>
      <c r="DE11" s="85">
        <v>5000</v>
      </c>
      <c r="DF11" s="85">
        <v>2083.333333333333</v>
      </c>
      <c r="DG11" s="85">
        <v>0</v>
      </c>
      <c r="DH11" s="85">
        <v>-2083.333333333333</v>
      </c>
      <c r="DI11" s="82">
        <v>-100</v>
      </c>
      <c r="DJ11" s="81" t="s">
        <v>2897</v>
      </c>
      <c r="DK11" s="15">
        <f t="shared" si="1"/>
        <v>6403491.0299999984</v>
      </c>
      <c r="DL11" s="15">
        <f t="shared" si="6"/>
        <v>137901911.44999999</v>
      </c>
      <c r="DM11" s="15">
        <f t="shared" si="6"/>
        <v>57459129.770833343</v>
      </c>
      <c r="DN11" s="15">
        <f t="shared" si="2"/>
        <v>6050660.4900000002</v>
      </c>
      <c r="DO11" s="15">
        <f t="shared" si="5"/>
        <v>-51408469.280833341</v>
      </c>
      <c r="DP11" s="15">
        <f t="shared" si="3"/>
        <v>-89.469627343588215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85">
        <v>113416116.87</v>
      </c>
      <c r="D12" s="85">
        <v>130000000</v>
      </c>
      <c r="E12" s="85">
        <v>54166666.666666672</v>
      </c>
      <c r="F12" s="85">
        <v>64601886.420000002</v>
      </c>
      <c r="G12" s="85">
        <v>10435219.753333334</v>
      </c>
      <c r="H12" s="82">
        <v>19.265021083076924</v>
      </c>
      <c r="I12" s="81" t="s">
        <v>2896</v>
      </c>
      <c r="J12" s="85">
        <v>21419250.739999998</v>
      </c>
      <c r="K12" s="85">
        <v>40000000</v>
      </c>
      <c r="L12" s="85">
        <v>16666666.666666666</v>
      </c>
      <c r="M12" s="85">
        <v>15457909.76</v>
      </c>
      <c r="N12" s="85">
        <v>-1208756.9066666667</v>
      </c>
      <c r="O12" s="82">
        <v>-7.2525414399999999</v>
      </c>
      <c r="P12" s="81" t="s">
        <v>2897</v>
      </c>
      <c r="Q12" s="85">
        <v>2813769.08</v>
      </c>
      <c r="R12" s="85">
        <v>5626200</v>
      </c>
      <c r="S12" s="85">
        <v>2344250</v>
      </c>
      <c r="T12" s="85">
        <v>1860745.02</v>
      </c>
      <c r="U12" s="85">
        <v>-483504.98</v>
      </c>
      <c r="V12" s="82">
        <v>-20.625145782233123</v>
      </c>
      <c r="W12" s="81" t="s">
        <v>2897</v>
      </c>
      <c r="X12" s="85">
        <v>3560317.57</v>
      </c>
      <c r="Y12" s="85">
        <v>6270000</v>
      </c>
      <c r="Z12" s="85">
        <v>2612500</v>
      </c>
      <c r="AA12" s="85">
        <v>2229123.8800000004</v>
      </c>
      <c r="AB12" s="85">
        <v>-383376.12</v>
      </c>
      <c r="AC12" s="82">
        <v>-14.674684019138756</v>
      </c>
      <c r="AD12" s="81" t="s">
        <v>2897</v>
      </c>
      <c r="AE12" s="85">
        <v>1992840.38</v>
      </c>
      <c r="AF12" s="85">
        <v>4138655.16</v>
      </c>
      <c r="AG12" s="85">
        <v>1724439.65</v>
      </c>
      <c r="AH12" s="85">
        <v>2084217.86</v>
      </c>
      <c r="AI12" s="85">
        <v>359778.21</v>
      </c>
      <c r="AJ12" s="82">
        <v>20.863485132692233</v>
      </c>
      <c r="AK12" s="81" t="s">
        <v>2896</v>
      </c>
      <c r="AL12" s="85">
        <v>780727.03</v>
      </c>
      <c r="AM12" s="85">
        <v>2270000</v>
      </c>
      <c r="AN12" s="85">
        <v>945833.33333333326</v>
      </c>
      <c r="AO12" s="85">
        <v>763981.05999999994</v>
      </c>
      <c r="AP12" s="85">
        <v>-181852.27333333332</v>
      </c>
      <c r="AQ12" s="82">
        <v>-19.226672070484582</v>
      </c>
      <c r="AR12" s="81" t="s">
        <v>2897</v>
      </c>
      <c r="AS12" s="85">
        <v>8463134.1799999997</v>
      </c>
      <c r="AT12" s="85">
        <v>18000000</v>
      </c>
      <c r="AU12" s="85">
        <v>7500000</v>
      </c>
      <c r="AV12" s="85">
        <v>7120345.25</v>
      </c>
      <c r="AW12" s="85">
        <v>-379654.75</v>
      </c>
      <c r="AX12" s="82">
        <v>-5.0620633333333336</v>
      </c>
      <c r="AY12" s="81" t="s">
        <v>2897</v>
      </c>
      <c r="AZ12" s="85">
        <v>2420303.85</v>
      </c>
      <c r="BA12" s="85">
        <v>5255500</v>
      </c>
      <c r="BB12" s="85">
        <v>2189791.666666667</v>
      </c>
      <c r="BC12" s="85">
        <v>2104734.12</v>
      </c>
      <c r="BD12" s="85">
        <v>-85057.546666666662</v>
      </c>
      <c r="BE12" s="82">
        <v>-3.8842757492151083</v>
      </c>
      <c r="BF12" s="81" t="s">
        <v>2897</v>
      </c>
      <c r="BG12" s="85">
        <v>2257262.15</v>
      </c>
      <c r="BH12" s="85">
        <v>4408000</v>
      </c>
      <c r="BI12" s="85">
        <v>1836666.6666666667</v>
      </c>
      <c r="BJ12" s="85">
        <v>1290959.82</v>
      </c>
      <c r="BK12" s="85">
        <v>-545706.84666666668</v>
      </c>
      <c r="BL12" s="82">
        <v>-29.711806533575317</v>
      </c>
      <c r="BM12" s="81" t="s">
        <v>2897</v>
      </c>
      <c r="BN12" s="85">
        <v>3160223.71</v>
      </c>
      <c r="BO12" s="85">
        <v>6000000</v>
      </c>
      <c r="BP12" s="85">
        <v>2500000</v>
      </c>
      <c r="BQ12" s="85">
        <v>1690187.6</v>
      </c>
      <c r="BR12" s="85">
        <v>-809812.4</v>
      </c>
      <c r="BS12" s="82">
        <v>-32.392496000000001</v>
      </c>
      <c r="BT12" s="81" t="s">
        <v>2897</v>
      </c>
      <c r="BU12" s="85">
        <v>2654153.85</v>
      </c>
      <c r="BV12" s="85">
        <v>5105000</v>
      </c>
      <c r="BW12" s="85">
        <v>2127083.333333333</v>
      </c>
      <c r="BX12" s="85">
        <v>2589072</v>
      </c>
      <c r="BY12" s="85">
        <v>461988.66666666669</v>
      </c>
      <c r="BZ12" s="82">
        <v>21.719349657198823</v>
      </c>
      <c r="CA12" s="81" t="s">
        <v>2896</v>
      </c>
      <c r="CB12" s="85">
        <v>4674601.97</v>
      </c>
      <c r="CC12" s="85">
        <v>13751215.42</v>
      </c>
      <c r="CD12" s="85">
        <v>5729673.0916666659</v>
      </c>
      <c r="CE12" s="85">
        <v>5267218.6800000006</v>
      </c>
      <c r="CF12" s="85">
        <v>-462454.41166666668</v>
      </c>
      <c r="CG12" s="82">
        <v>-8.0712181003706505</v>
      </c>
      <c r="CH12" s="81" t="s">
        <v>2897</v>
      </c>
      <c r="CI12" s="85">
        <v>430617.94</v>
      </c>
      <c r="CJ12" s="85">
        <v>1300000</v>
      </c>
      <c r="CK12" s="85">
        <v>541666.66666666674</v>
      </c>
      <c r="CL12" s="85">
        <v>500572</v>
      </c>
      <c r="CM12" s="85">
        <v>-41094.666666666672</v>
      </c>
      <c r="CN12" s="82">
        <v>-7.5867076923076926</v>
      </c>
      <c r="CO12" s="81" t="s">
        <v>2897</v>
      </c>
      <c r="CP12" s="85">
        <v>4075081.09</v>
      </c>
      <c r="CQ12" s="85">
        <v>8638700</v>
      </c>
      <c r="CR12" s="85">
        <v>3599458.333333333</v>
      </c>
      <c r="CS12" s="85">
        <v>2762256.5</v>
      </c>
      <c r="CT12" s="85">
        <v>-837201.83333333337</v>
      </c>
      <c r="CU12" s="82">
        <v>-23.259106115503492</v>
      </c>
      <c r="CV12" s="81" t="s">
        <v>2897</v>
      </c>
      <c r="CW12" s="85">
        <v>885339.12</v>
      </c>
      <c r="CX12" s="85">
        <v>2295000</v>
      </c>
      <c r="CY12" s="85">
        <v>956250</v>
      </c>
      <c r="CZ12" s="85">
        <v>782059.2</v>
      </c>
      <c r="DA12" s="85">
        <v>-174190.8</v>
      </c>
      <c r="DB12" s="82">
        <v>-18.216031372549022</v>
      </c>
      <c r="DC12" s="81" t="s">
        <v>2897</v>
      </c>
      <c r="DD12" s="85">
        <v>831402.44</v>
      </c>
      <c r="DE12" s="85">
        <v>2200000</v>
      </c>
      <c r="DF12" s="85">
        <v>916666.66666666663</v>
      </c>
      <c r="DG12" s="85">
        <v>804648.45</v>
      </c>
      <c r="DH12" s="85">
        <v>-112018.21666666667</v>
      </c>
      <c r="DI12" s="82">
        <v>-12.220169090909092</v>
      </c>
      <c r="DJ12" s="81" t="s">
        <v>2897</v>
      </c>
      <c r="DK12" s="15">
        <f t="shared" si="1"/>
        <v>173835141.97000003</v>
      </c>
      <c r="DL12" s="15">
        <f t="shared" si="6"/>
        <v>527524270.58000004</v>
      </c>
      <c r="DM12" s="15">
        <f t="shared" si="6"/>
        <v>219801779.40833333</v>
      </c>
      <c r="DN12" s="15">
        <f t="shared" si="2"/>
        <v>111909917.62</v>
      </c>
      <c r="DO12" s="15">
        <f t="shared" si="5"/>
        <v>-107891861.78833333</v>
      </c>
      <c r="DP12" s="15">
        <f t="shared" si="3"/>
        <v>-49.085981960090912</v>
      </c>
      <c r="DQ12" s="15" t="str">
        <f t="shared" si="4"/>
        <v>Not OK</v>
      </c>
    </row>
    <row r="13" spans="1:121" s="25" customFormat="1" ht="14.25" customHeight="1">
      <c r="A13" s="36" t="s">
        <v>2805</v>
      </c>
      <c r="B13" s="36" t="s">
        <v>2806</v>
      </c>
      <c r="C13" s="85">
        <v>336519604.76999998</v>
      </c>
      <c r="D13" s="85">
        <v>402266000</v>
      </c>
      <c r="E13" s="85">
        <v>167610833.33333334</v>
      </c>
      <c r="F13" s="85">
        <v>166497750.03999999</v>
      </c>
      <c r="G13" s="85">
        <v>-1113083.2933333332</v>
      </c>
      <c r="H13" s="82">
        <v>-0.66408791794484245</v>
      </c>
      <c r="I13" s="81" t="s">
        <v>2897</v>
      </c>
      <c r="J13" s="85">
        <v>85140662.719999999</v>
      </c>
      <c r="K13" s="85">
        <v>167000000</v>
      </c>
      <c r="L13" s="85">
        <v>69583333.333333328</v>
      </c>
      <c r="M13" s="85">
        <v>67771683.420000002</v>
      </c>
      <c r="N13" s="85">
        <v>-1811649.9133333333</v>
      </c>
      <c r="O13" s="82">
        <v>-2.6035687377245509</v>
      </c>
      <c r="P13" s="81" t="s">
        <v>2897</v>
      </c>
      <c r="Q13" s="85">
        <v>25278281.5</v>
      </c>
      <c r="R13" s="85">
        <v>50402860</v>
      </c>
      <c r="S13" s="85">
        <v>21001191.666666664</v>
      </c>
      <c r="T13" s="85">
        <v>20148499</v>
      </c>
      <c r="U13" s="85">
        <v>-852692.66666666663</v>
      </c>
      <c r="V13" s="82">
        <v>-4.0602108689864034</v>
      </c>
      <c r="W13" s="81" t="s">
        <v>2897</v>
      </c>
      <c r="X13" s="85">
        <v>20512073.989999998</v>
      </c>
      <c r="Y13" s="85">
        <v>38763800</v>
      </c>
      <c r="Z13" s="85">
        <v>16151583.333333334</v>
      </c>
      <c r="AA13" s="85">
        <v>14818640.24</v>
      </c>
      <c r="AB13" s="85">
        <v>-1332943.0933333335</v>
      </c>
      <c r="AC13" s="82">
        <v>-8.2527085167088874</v>
      </c>
      <c r="AD13" s="81" t="s">
        <v>2897</v>
      </c>
      <c r="AE13" s="85">
        <v>16369449.08</v>
      </c>
      <c r="AF13" s="85">
        <v>38036654.950000003</v>
      </c>
      <c r="AG13" s="85">
        <v>15848606.229166666</v>
      </c>
      <c r="AH13" s="85">
        <v>13709551.27</v>
      </c>
      <c r="AI13" s="85">
        <v>-2139054.959166667</v>
      </c>
      <c r="AJ13" s="82">
        <v>-13.496801726514596</v>
      </c>
      <c r="AK13" s="81" t="s">
        <v>2897</v>
      </c>
      <c r="AL13" s="85">
        <v>12569986.699999999</v>
      </c>
      <c r="AM13" s="85">
        <v>37461360</v>
      </c>
      <c r="AN13" s="85">
        <v>15608900</v>
      </c>
      <c r="AO13" s="85">
        <v>14415115</v>
      </c>
      <c r="AP13" s="85">
        <v>-1193785</v>
      </c>
      <c r="AQ13" s="82">
        <v>-7.6481046069870393</v>
      </c>
      <c r="AR13" s="81" t="s">
        <v>2897</v>
      </c>
      <c r="AS13" s="85">
        <v>32635398.210000001</v>
      </c>
      <c r="AT13" s="85">
        <v>72000000</v>
      </c>
      <c r="AU13" s="85">
        <v>30000000</v>
      </c>
      <c r="AV13" s="85">
        <v>29741447.870000001</v>
      </c>
      <c r="AW13" s="85">
        <v>-258552.13</v>
      </c>
      <c r="AX13" s="82">
        <v>-0.86184043333333338</v>
      </c>
      <c r="AY13" s="81" t="s">
        <v>2897</v>
      </c>
      <c r="AZ13" s="85">
        <v>13538919.43</v>
      </c>
      <c r="BA13" s="85">
        <v>30000000</v>
      </c>
      <c r="BB13" s="85">
        <v>12500000</v>
      </c>
      <c r="BC13" s="85">
        <v>13260454.58</v>
      </c>
      <c r="BD13" s="85">
        <v>760454.58</v>
      </c>
      <c r="BE13" s="82">
        <v>6.0836366399999999</v>
      </c>
      <c r="BF13" s="81" t="s">
        <v>2896</v>
      </c>
      <c r="BG13" s="85">
        <v>17443327.969999999</v>
      </c>
      <c r="BH13" s="85">
        <v>35733025.32</v>
      </c>
      <c r="BI13" s="85">
        <v>14888760.550000001</v>
      </c>
      <c r="BJ13" s="85">
        <v>14065125</v>
      </c>
      <c r="BK13" s="85">
        <v>-823635.55</v>
      </c>
      <c r="BL13" s="82">
        <v>-5.5319282436844626</v>
      </c>
      <c r="BM13" s="81" t="s">
        <v>2897</v>
      </c>
      <c r="BN13" s="85">
        <v>16704227.279999999</v>
      </c>
      <c r="BO13" s="85">
        <v>32000000</v>
      </c>
      <c r="BP13" s="85">
        <v>13333333.333333334</v>
      </c>
      <c r="BQ13" s="85">
        <v>13474027.74</v>
      </c>
      <c r="BR13" s="85">
        <v>140694.40666666668</v>
      </c>
      <c r="BS13" s="82">
        <v>1.0552080500000001</v>
      </c>
      <c r="BT13" s="81" t="s">
        <v>2896</v>
      </c>
      <c r="BU13" s="85">
        <v>15988507.359999999</v>
      </c>
      <c r="BV13" s="85">
        <v>40519200</v>
      </c>
      <c r="BW13" s="85">
        <v>16883000</v>
      </c>
      <c r="BX13" s="85">
        <v>15931073</v>
      </c>
      <c r="BY13" s="85">
        <v>-951927</v>
      </c>
      <c r="BZ13" s="82">
        <v>-5.6383758810637916</v>
      </c>
      <c r="CA13" s="81" t="s">
        <v>2897</v>
      </c>
      <c r="CB13" s="85">
        <v>16631710.779999999</v>
      </c>
      <c r="CC13" s="85">
        <v>46389838.659999996</v>
      </c>
      <c r="CD13" s="85">
        <v>19329099.441666666</v>
      </c>
      <c r="CE13" s="85">
        <v>20119277.550000001</v>
      </c>
      <c r="CF13" s="85">
        <v>790178.1083333334</v>
      </c>
      <c r="CG13" s="82">
        <v>4.0880234007694654</v>
      </c>
      <c r="CH13" s="81" t="s">
        <v>2896</v>
      </c>
      <c r="CI13" s="85">
        <v>6557607.5599999996</v>
      </c>
      <c r="CJ13" s="85">
        <v>22055000</v>
      </c>
      <c r="CK13" s="85">
        <v>9189583.333333334</v>
      </c>
      <c r="CL13" s="85">
        <v>8942494.4000000004</v>
      </c>
      <c r="CM13" s="85">
        <v>-247088.93333333332</v>
      </c>
      <c r="CN13" s="82">
        <v>-2.6887936522330538</v>
      </c>
      <c r="CO13" s="81" t="s">
        <v>2897</v>
      </c>
      <c r="CP13" s="85">
        <v>16978006.739999998</v>
      </c>
      <c r="CQ13" s="85">
        <v>39096064</v>
      </c>
      <c r="CR13" s="85">
        <v>16290026.666666666</v>
      </c>
      <c r="CS13" s="85">
        <v>15842405.57</v>
      </c>
      <c r="CT13" s="85">
        <v>-447621.09666666662</v>
      </c>
      <c r="CU13" s="82">
        <v>-2.7478229828966927</v>
      </c>
      <c r="CV13" s="81" t="s">
        <v>2897</v>
      </c>
      <c r="CW13" s="85">
        <v>7165177.0700000003</v>
      </c>
      <c r="CX13" s="85">
        <v>21100000</v>
      </c>
      <c r="CY13" s="85">
        <v>8791666.666666666</v>
      </c>
      <c r="CZ13" s="85">
        <v>7870471.6699999999</v>
      </c>
      <c r="DA13" s="85">
        <v>-921194.9966666667</v>
      </c>
      <c r="DB13" s="82">
        <v>-10.478047355450236</v>
      </c>
      <c r="DC13" s="81" t="s">
        <v>2897</v>
      </c>
      <c r="DD13" s="85">
        <v>9193159.5600000005</v>
      </c>
      <c r="DE13" s="85">
        <v>27690000</v>
      </c>
      <c r="DF13" s="85">
        <v>11537500</v>
      </c>
      <c r="DG13" s="85">
        <v>11440797.33</v>
      </c>
      <c r="DH13" s="85">
        <v>-96702.67</v>
      </c>
      <c r="DI13" s="82">
        <v>-0.83815965330444209</v>
      </c>
      <c r="DJ13" s="81" t="s">
        <v>2897</v>
      </c>
      <c r="DK13" s="15">
        <f t="shared" si="1"/>
        <v>649226100.71999991</v>
      </c>
      <c r="DL13" s="15">
        <f t="shared" si="6"/>
        <v>806257802.93000007</v>
      </c>
      <c r="DM13" s="15">
        <f t="shared" si="6"/>
        <v>335940751.22083336</v>
      </c>
      <c r="DN13" s="15">
        <f t="shared" si="2"/>
        <v>448048813.67999995</v>
      </c>
      <c r="DO13" s="15">
        <f t="shared" si="5"/>
        <v>112108062.45916659</v>
      </c>
      <c r="DP13" s="15">
        <f t="shared" si="3"/>
        <v>33.371379343457932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85">
        <v>112601253.25</v>
      </c>
      <c r="D14" s="85">
        <v>108010000</v>
      </c>
      <c r="E14" s="85">
        <v>45004166.666666672</v>
      </c>
      <c r="F14" s="85">
        <v>51715545.07</v>
      </c>
      <c r="G14" s="85">
        <v>6711378.4033333333</v>
      </c>
      <c r="H14" s="82">
        <v>14.912793415424497</v>
      </c>
      <c r="I14" s="81" t="s">
        <v>2896</v>
      </c>
      <c r="J14" s="85">
        <v>27082309.140000001</v>
      </c>
      <c r="K14" s="85">
        <v>35000000</v>
      </c>
      <c r="L14" s="85">
        <v>14583333.333333334</v>
      </c>
      <c r="M14" s="85">
        <v>16268568.649999999</v>
      </c>
      <c r="N14" s="85">
        <v>1685235.3166666667</v>
      </c>
      <c r="O14" s="82">
        <v>11.555899314285714</v>
      </c>
      <c r="P14" s="81" t="s">
        <v>2896</v>
      </c>
      <c r="Q14" s="85">
        <v>2162488.66</v>
      </c>
      <c r="R14" s="85">
        <v>6162910</v>
      </c>
      <c r="S14" s="85">
        <v>2567879.166666667</v>
      </c>
      <c r="T14" s="85">
        <v>4538972.37</v>
      </c>
      <c r="U14" s="85">
        <v>1971093.2033333334</v>
      </c>
      <c r="V14" s="82">
        <v>76.759577667043658</v>
      </c>
      <c r="W14" s="81" t="s">
        <v>2896</v>
      </c>
      <c r="X14" s="85">
        <v>3642291.82</v>
      </c>
      <c r="Y14" s="85">
        <v>4539000</v>
      </c>
      <c r="Z14" s="85">
        <v>1891250</v>
      </c>
      <c r="AA14" s="85">
        <v>2099312.52</v>
      </c>
      <c r="AB14" s="85">
        <v>208062.52</v>
      </c>
      <c r="AC14" s="82">
        <v>11.001322934567083</v>
      </c>
      <c r="AD14" s="81" t="s">
        <v>2896</v>
      </c>
      <c r="AE14" s="85">
        <v>3868975.9</v>
      </c>
      <c r="AF14" s="85">
        <v>7771871.75</v>
      </c>
      <c r="AG14" s="85">
        <v>3238279.8958333335</v>
      </c>
      <c r="AH14" s="85">
        <v>2556061</v>
      </c>
      <c r="AI14" s="85">
        <v>-682218.89583333337</v>
      </c>
      <c r="AJ14" s="82">
        <v>-21.067323325298052</v>
      </c>
      <c r="AK14" s="81" t="s">
        <v>2897</v>
      </c>
      <c r="AL14" s="85">
        <v>1409706.29</v>
      </c>
      <c r="AM14" s="85">
        <v>4160000</v>
      </c>
      <c r="AN14" s="85">
        <v>1733333.3333333333</v>
      </c>
      <c r="AO14" s="85">
        <v>1586518.69</v>
      </c>
      <c r="AP14" s="85">
        <v>-146814.64333333334</v>
      </c>
      <c r="AQ14" s="82">
        <v>-8.470075576923076</v>
      </c>
      <c r="AR14" s="81" t="s">
        <v>2897</v>
      </c>
      <c r="AS14" s="85">
        <v>13990622.119999999</v>
      </c>
      <c r="AT14" s="85">
        <v>25000000</v>
      </c>
      <c r="AU14" s="85">
        <v>10416666.666666666</v>
      </c>
      <c r="AV14" s="85">
        <v>5836155.6900000004</v>
      </c>
      <c r="AW14" s="85">
        <v>-4580510.9766666666</v>
      </c>
      <c r="AX14" s="82">
        <v>-43.972905376</v>
      </c>
      <c r="AY14" s="81" t="s">
        <v>2897</v>
      </c>
      <c r="AZ14" s="85">
        <v>2834933.37</v>
      </c>
      <c r="BA14" s="85">
        <v>6345460</v>
      </c>
      <c r="BB14" s="85">
        <v>2643941.6666666665</v>
      </c>
      <c r="BC14" s="85">
        <v>2300514.92</v>
      </c>
      <c r="BD14" s="85">
        <v>-343426.7466666667</v>
      </c>
      <c r="BE14" s="82">
        <v>-12.98919529868599</v>
      </c>
      <c r="BF14" s="81" t="s">
        <v>2897</v>
      </c>
      <c r="BG14" s="85">
        <v>4280800.92</v>
      </c>
      <c r="BH14" s="85">
        <v>8494350</v>
      </c>
      <c r="BI14" s="85">
        <v>3539312.5</v>
      </c>
      <c r="BJ14" s="85">
        <v>2198763.4500000002</v>
      </c>
      <c r="BK14" s="85">
        <v>-1340549.05</v>
      </c>
      <c r="BL14" s="82">
        <v>-37.875973087993785</v>
      </c>
      <c r="BM14" s="81" t="s">
        <v>2897</v>
      </c>
      <c r="BN14" s="85">
        <v>3235188.59</v>
      </c>
      <c r="BO14" s="85">
        <v>6000000</v>
      </c>
      <c r="BP14" s="85">
        <v>2500000</v>
      </c>
      <c r="BQ14" s="85">
        <v>3806622.0600000005</v>
      </c>
      <c r="BR14" s="85">
        <v>1306622.06</v>
      </c>
      <c r="BS14" s="82">
        <v>52.264882399999998</v>
      </c>
      <c r="BT14" s="81" t="s">
        <v>2896</v>
      </c>
      <c r="BU14" s="85">
        <v>2898624.94</v>
      </c>
      <c r="BV14" s="85">
        <v>5958130</v>
      </c>
      <c r="BW14" s="85">
        <v>2482554.1666666665</v>
      </c>
      <c r="BX14" s="85">
        <v>2426461.79</v>
      </c>
      <c r="BY14" s="85">
        <v>-56092.376666666663</v>
      </c>
      <c r="BZ14" s="82">
        <v>-2.2594623480857248</v>
      </c>
      <c r="CA14" s="81" t="s">
        <v>2897</v>
      </c>
      <c r="CB14" s="85">
        <v>4818723.7699999996</v>
      </c>
      <c r="CC14" s="85">
        <v>22467506.539999999</v>
      </c>
      <c r="CD14" s="85">
        <v>9361461.0583333336</v>
      </c>
      <c r="CE14" s="85">
        <v>11284443.6</v>
      </c>
      <c r="CF14" s="85">
        <v>1922982.5416666665</v>
      </c>
      <c r="CG14" s="82">
        <v>20.541478832034201</v>
      </c>
      <c r="CH14" s="81" t="s">
        <v>2896</v>
      </c>
      <c r="CI14" s="85">
        <v>1453348.17</v>
      </c>
      <c r="CJ14" s="85">
        <v>3800000</v>
      </c>
      <c r="CK14" s="85">
        <v>1583333.3333333333</v>
      </c>
      <c r="CL14" s="85">
        <v>1308309.8599999999</v>
      </c>
      <c r="CM14" s="85">
        <v>-275023.47333333333</v>
      </c>
      <c r="CN14" s="82">
        <v>-17.369903578947369</v>
      </c>
      <c r="CO14" s="81" t="s">
        <v>2897</v>
      </c>
      <c r="CP14" s="85">
        <v>4005921.27</v>
      </c>
      <c r="CQ14" s="85">
        <v>8063867.3200000003</v>
      </c>
      <c r="CR14" s="85">
        <v>3359944.7166666668</v>
      </c>
      <c r="CS14" s="85">
        <v>4367058.58</v>
      </c>
      <c r="CT14" s="85">
        <v>1007113.8633333333</v>
      </c>
      <c r="CU14" s="82">
        <v>29.974120060298809</v>
      </c>
      <c r="CV14" s="81" t="s">
        <v>2896</v>
      </c>
      <c r="CW14" s="85">
        <v>2346281.0099999998</v>
      </c>
      <c r="CX14" s="85">
        <v>5760000</v>
      </c>
      <c r="CY14" s="85">
        <v>2400000</v>
      </c>
      <c r="CZ14" s="85">
        <v>2273201.11</v>
      </c>
      <c r="DA14" s="85">
        <v>-126798.89</v>
      </c>
      <c r="DB14" s="82">
        <v>-5.2832870833333336</v>
      </c>
      <c r="DC14" s="81" t="s">
        <v>2897</v>
      </c>
      <c r="DD14" s="85">
        <v>1664563.47</v>
      </c>
      <c r="DE14" s="85">
        <v>4200000</v>
      </c>
      <c r="DF14" s="85">
        <v>1750000</v>
      </c>
      <c r="DG14" s="85">
        <v>2047167.57</v>
      </c>
      <c r="DH14" s="85">
        <v>297167.57</v>
      </c>
      <c r="DI14" s="82">
        <v>16.981003999999999</v>
      </c>
      <c r="DJ14" s="81" t="s">
        <v>2896</v>
      </c>
      <c r="DK14" s="15">
        <f t="shared" si="1"/>
        <v>192296032.68999997</v>
      </c>
      <c r="DL14" s="15">
        <f>D15+K14+R14+Y14+AF14+AM14+AT14+BA14+BH14+BO14+BV14+CC14+CJ14+CQ14+CX14+DE14</f>
        <v>153723095.60999998</v>
      </c>
      <c r="DM14" s="15">
        <f t="shared" si="6"/>
        <v>64051289.837499999</v>
      </c>
      <c r="DN14" s="15">
        <f t="shared" si="2"/>
        <v>116613676.92999999</v>
      </c>
      <c r="DO14" s="15">
        <f t="shared" si="5"/>
        <v>52562387.092499994</v>
      </c>
      <c r="DP14" s="15">
        <f t="shared" si="3"/>
        <v>82.062964267936394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3"/>
      <c r="I15" s="81" t="s">
        <v>2896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3"/>
      <c r="P15" s="81" t="s">
        <v>2896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3"/>
      <c r="W15" s="81" t="s">
        <v>2896</v>
      </c>
      <c r="X15" s="85">
        <v>0</v>
      </c>
      <c r="Y15" s="86"/>
      <c r="Z15" s="86"/>
      <c r="AA15" s="85">
        <v>0</v>
      </c>
      <c r="AB15" s="86"/>
      <c r="AC15" s="83"/>
      <c r="AD15" s="81" t="s">
        <v>2901</v>
      </c>
      <c r="AE15" s="85">
        <v>0</v>
      </c>
      <c r="AF15" s="86"/>
      <c r="AG15" s="86"/>
      <c r="AH15" s="85">
        <v>0</v>
      </c>
      <c r="AI15" s="86"/>
      <c r="AJ15" s="83"/>
      <c r="AK15" s="81" t="s">
        <v>2901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3"/>
      <c r="AR15" s="81" t="s">
        <v>2896</v>
      </c>
      <c r="AS15" s="85">
        <v>0</v>
      </c>
      <c r="AT15" s="86"/>
      <c r="AU15" s="86"/>
      <c r="AV15" s="85">
        <v>0</v>
      </c>
      <c r="AW15" s="86"/>
      <c r="AX15" s="83"/>
      <c r="AY15" s="81" t="s">
        <v>2901</v>
      </c>
      <c r="AZ15" s="85">
        <v>0</v>
      </c>
      <c r="BA15" s="86"/>
      <c r="BB15" s="86"/>
      <c r="BC15" s="85">
        <v>0</v>
      </c>
      <c r="BD15" s="86"/>
      <c r="BE15" s="83"/>
      <c r="BF15" s="81" t="s">
        <v>2901</v>
      </c>
      <c r="BG15" s="85">
        <v>0</v>
      </c>
      <c r="BH15" s="86"/>
      <c r="BI15" s="86"/>
      <c r="BJ15" s="85">
        <v>0</v>
      </c>
      <c r="BK15" s="86"/>
      <c r="BL15" s="83"/>
      <c r="BM15" s="81" t="s">
        <v>2901</v>
      </c>
      <c r="BN15" s="85">
        <v>0</v>
      </c>
      <c r="BO15" s="86"/>
      <c r="BP15" s="86"/>
      <c r="BQ15" s="85">
        <v>0</v>
      </c>
      <c r="BR15" s="86"/>
      <c r="BS15" s="83"/>
      <c r="BT15" s="81" t="s">
        <v>2901</v>
      </c>
      <c r="BU15" s="85">
        <v>0</v>
      </c>
      <c r="BV15" s="85">
        <v>0</v>
      </c>
      <c r="BW15" s="85">
        <v>0</v>
      </c>
      <c r="BX15" s="85">
        <v>6449.4</v>
      </c>
      <c r="BY15" s="85">
        <v>6449.4</v>
      </c>
      <c r="BZ15" s="83"/>
      <c r="CA15" s="81" t="s">
        <v>2896</v>
      </c>
      <c r="CB15" s="85">
        <v>0</v>
      </c>
      <c r="CC15" s="86"/>
      <c r="CD15" s="86"/>
      <c r="CE15" s="85">
        <v>0</v>
      </c>
      <c r="CF15" s="86"/>
      <c r="CG15" s="83"/>
      <c r="CH15" s="81" t="s">
        <v>2901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3"/>
      <c r="CO15" s="81" t="s">
        <v>2896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3"/>
      <c r="CV15" s="81" t="s">
        <v>2896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3"/>
      <c r="DC15" s="81" t="s">
        <v>2896</v>
      </c>
      <c r="DD15" s="85">
        <v>0</v>
      </c>
      <c r="DE15" s="86"/>
      <c r="DF15" s="86"/>
      <c r="DG15" s="85">
        <v>0</v>
      </c>
      <c r="DH15" s="86"/>
      <c r="DI15" s="83"/>
      <c r="DJ15" s="81" t="s">
        <v>2901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57850684.950000003</v>
      </c>
      <c r="DM15" s="15">
        <f t="shared" si="6"/>
        <v>24104452.0625</v>
      </c>
      <c r="DN15" s="15">
        <f t="shared" si="2"/>
        <v>6449.4</v>
      </c>
      <c r="DO15" s="15">
        <f>DN15-DM15</f>
        <v>-24098002.662500001</v>
      </c>
      <c r="DP15" s="15">
        <f>DO15/DM15*100</f>
        <v>-99.97324394687223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85">
        <v>26298904.84</v>
      </c>
      <c r="D16" s="85">
        <v>57850684.950000003</v>
      </c>
      <c r="E16" s="85">
        <v>24104452.0625</v>
      </c>
      <c r="F16" s="85">
        <v>12993084.949999999</v>
      </c>
      <c r="G16" s="85">
        <v>-11111367.112500001</v>
      </c>
      <c r="H16" s="82">
        <v>-46.096742144104894</v>
      </c>
      <c r="I16" s="81" t="s">
        <v>2897</v>
      </c>
      <c r="J16" s="85">
        <v>8711070.9000000004</v>
      </c>
      <c r="K16" s="85">
        <v>17500000</v>
      </c>
      <c r="L16" s="85">
        <v>7291666.666666667</v>
      </c>
      <c r="M16" s="85">
        <v>5065008.53</v>
      </c>
      <c r="N16" s="85">
        <v>-2226658.1366666667</v>
      </c>
      <c r="O16" s="82">
        <v>-30.537025874285714</v>
      </c>
      <c r="P16" s="81" t="s">
        <v>2897</v>
      </c>
      <c r="Q16" s="85">
        <v>861400.82</v>
      </c>
      <c r="R16" s="85">
        <v>1835771.01</v>
      </c>
      <c r="S16" s="85">
        <v>764904.58750000002</v>
      </c>
      <c r="T16" s="85">
        <v>1835771.01</v>
      </c>
      <c r="U16" s="85">
        <v>1070866.4225000001</v>
      </c>
      <c r="V16" s="82">
        <v>140</v>
      </c>
      <c r="W16" s="81" t="s">
        <v>2896</v>
      </c>
      <c r="X16" s="85">
        <v>927903.64</v>
      </c>
      <c r="Y16" s="85">
        <v>1576202.88</v>
      </c>
      <c r="Z16" s="85">
        <v>656751.19999999995</v>
      </c>
      <c r="AA16" s="85">
        <v>1576202.88</v>
      </c>
      <c r="AB16" s="85">
        <v>919451.68</v>
      </c>
      <c r="AC16" s="82">
        <v>140</v>
      </c>
      <c r="AD16" s="81" t="s">
        <v>2896</v>
      </c>
      <c r="AE16" s="85">
        <v>1224722.8899999999</v>
      </c>
      <c r="AF16" s="85">
        <v>2531027.44</v>
      </c>
      <c r="AG16" s="85">
        <v>1054594.7666666666</v>
      </c>
      <c r="AH16" s="85">
        <v>255000</v>
      </c>
      <c r="AI16" s="85">
        <v>-799594.7666666666</v>
      </c>
      <c r="AJ16" s="82">
        <v>-75.820096205673693</v>
      </c>
      <c r="AK16" s="81" t="s">
        <v>2897</v>
      </c>
      <c r="AL16" s="85">
        <v>579924.42000000004</v>
      </c>
      <c r="AM16" s="85">
        <v>4086100</v>
      </c>
      <c r="AN16" s="85">
        <v>1702541.6666666667</v>
      </c>
      <c r="AO16" s="85">
        <v>2691100</v>
      </c>
      <c r="AP16" s="85">
        <v>988558.33333333337</v>
      </c>
      <c r="AQ16" s="82">
        <v>58.063679303002864</v>
      </c>
      <c r="AR16" s="81" t="s">
        <v>2896</v>
      </c>
      <c r="AS16" s="85">
        <v>2232176.1800000002</v>
      </c>
      <c r="AT16" s="85">
        <v>3270000</v>
      </c>
      <c r="AU16" s="85">
        <v>1362500</v>
      </c>
      <c r="AV16" s="85">
        <v>3270000</v>
      </c>
      <c r="AW16" s="85">
        <v>1907500</v>
      </c>
      <c r="AX16" s="82">
        <v>140</v>
      </c>
      <c r="AY16" s="81" t="s">
        <v>2896</v>
      </c>
      <c r="AZ16" s="85">
        <v>6196773.3899999997</v>
      </c>
      <c r="BA16" s="85">
        <v>9904700</v>
      </c>
      <c r="BB16" s="85">
        <v>4126958.333333333</v>
      </c>
      <c r="BC16" s="85">
        <v>1738459.73</v>
      </c>
      <c r="BD16" s="85">
        <v>-2388498.6033333335</v>
      </c>
      <c r="BE16" s="82">
        <v>-57.875520187385781</v>
      </c>
      <c r="BF16" s="81" t="s">
        <v>2897</v>
      </c>
      <c r="BG16" s="85">
        <v>825041.73</v>
      </c>
      <c r="BH16" s="85">
        <v>1332944.9099999999</v>
      </c>
      <c r="BI16" s="85">
        <v>555393.71250000002</v>
      </c>
      <c r="BJ16" s="85">
        <v>1401544.91</v>
      </c>
      <c r="BK16" s="85">
        <v>846151.19750000001</v>
      </c>
      <c r="BL16" s="82">
        <v>152.35159823671933</v>
      </c>
      <c r="BM16" s="81" t="s">
        <v>2896</v>
      </c>
      <c r="BN16" s="85">
        <v>799604.76</v>
      </c>
      <c r="BO16" s="85">
        <v>1600000</v>
      </c>
      <c r="BP16" s="85">
        <v>666666.66666666674</v>
      </c>
      <c r="BQ16" s="85">
        <v>1625004.36</v>
      </c>
      <c r="BR16" s="85">
        <v>958337.69333333336</v>
      </c>
      <c r="BS16" s="82">
        <v>143.750654</v>
      </c>
      <c r="BT16" s="81" t="s">
        <v>2896</v>
      </c>
      <c r="BU16" s="85">
        <v>5720393.3499999996</v>
      </c>
      <c r="BV16" s="85">
        <v>5262493.84</v>
      </c>
      <c r="BW16" s="85">
        <v>2192705.7666666666</v>
      </c>
      <c r="BX16" s="85">
        <v>3362493.84</v>
      </c>
      <c r="BY16" s="85">
        <v>1169788.0733333335</v>
      </c>
      <c r="BZ16" s="82">
        <v>53.349067217150413</v>
      </c>
      <c r="CA16" s="81" t="s">
        <v>2896</v>
      </c>
      <c r="CB16" s="85">
        <v>7100850.7800000003</v>
      </c>
      <c r="CC16" s="85">
        <v>64586980</v>
      </c>
      <c r="CD16" s="85">
        <v>26911241.666666668</v>
      </c>
      <c r="CE16" s="85">
        <v>14357580</v>
      </c>
      <c r="CF16" s="85">
        <v>-12553661.666666668</v>
      </c>
      <c r="CG16" s="82">
        <v>-46.648392601728702</v>
      </c>
      <c r="CH16" s="81" t="s">
        <v>2897</v>
      </c>
      <c r="CI16" s="85">
        <v>259275.85</v>
      </c>
      <c r="CJ16" s="85">
        <v>678864.41</v>
      </c>
      <c r="CK16" s="85">
        <v>282860.17083333334</v>
      </c>
      <c r="CL16" s="85">
        <v>848788.8</v>
      </c>
      <c r="CM16" s="85">
        <v>565928.62916666677</v>
      </c>
      <c r="CN16" s="82">
        <v>200.07363620667638</v>
      </c>
      <c r="CO16" s="81" t="s">
        <v>2896</v>
      </c>
      <c r="CP16" s="85">
        <v>1192129.6599999999</v>
      </c>
      <c r="CQ16" s="85">
        <v>2600331.35</v>
      </c>
      <c r="CR16" s="85">
        <v>1083471.3958333333</v>
      </c>
      <c r="CS16" s="85">
        <v>1900331.35</v>
      </c>
      <c r="CT16" s="85">
        <v>816859.9541666666</v>
      </c>
      <c r="CU16" s="82">
        <v>75.392849069023455</v>
      </c>
      <c r="CV16" s="81" t="s">
        <v>2896</v>
      </c>
      <c r="CW16" s="85">
        <v>349769.34</v>
      </c>
      <c r="CX16" s="85">
        <v>1660000</v>
      </c>
      <c r="CY16" s="85">
        <v>691666.66666666674</v>
      </c>
      <c r="CZ16" s="85">
        <v>968167.58</v>
      </c>
      <c r="DA16" s="85">
        <v>276500.91333333339</v>
      </c>
      <c r="DB16" s="82">
        <v>39.976035662650602</v>
      </c>
      <c r="DC16" s="81" t="s">
        <v>2896</v>
      </c>
      <c r="DD16" s="85">
        <v>394614.59</v>
      </c>
      <c r="DE16" s="85">
        <v>396721.98</v>
      </c>
      <c r="DF16" s="85">
        <v>165300.82500000001</v>
      </c>
      <c r="DG16" s="85">
        <v>396721.98</v>
      </c>
      <c r="DH16" s="85">
        <v>231421.155</v>
      </c>
      <c r="DI16" s="82">
        <v>140</v>
      </c>
      <c r="DJ16" s="81" t="s">
        <v>2896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176672822.76999998</v>
      </c>
      <c r="DM16" s="15">
        <f t="shared" si="7"/>
        <v>73613676.154166669</v>
      </c>
      <c r="DN16" s="15">
        <f t="shared" si="2"/>
        <v>54285259.919999994</v>
      </c>
      <c r="DO16" s="15">
        <f t="shared" si="7"/>
        <v>-19328416.234166667</v>
      </c>
      <c r="DP16" s="15">
        <f>DO16/DM16*100</f>
        <v>-26.2565561780773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1493726684.95</v>
      </c>
      <c r="E17" s="24">
        <f>SUM(E5:E16)</f>
        <v>622386118.72916663</v>
      </c>
      <c r="F17" s="24">
        <f>SUM(F5:F16)</f>
        <v>742118997.59000015</v>
      </c>
      <c r="G17" s="24">
        <f>F17-E17</f>
        <v>119732878.86083353</v>
      </c>
      <c r="H17" s="24">
        <f>G17/E17*100</f>
        <v>19.237716789910557</v>
      </c>
      <c r="I17" s="24"/>
      <c r="J17" s="24">
        <f>SUM(J5:J16)</f>
        <v>281190864.58999997</v>
      </c>
      <c r="K17" s="24">
        <f>SUM(K5:K16)</f>
        <v>466950000</v>
      </c>
      <c r="L17" s="24">
        <f>SUM(L5:L16)</f>
        <v>194562500</v>
      </c>
      <c r="M17" s="24">
        <f>SUM(M5:M16)</f>
        <v>224348476.70000005</v>
      </c>
      <c r="N17" s="24">
        <f>M17-L17</f>
        <v>29785976.700000048</v>
      </c>
      <c r="O17" s="24">
        <f t="shared" ref="O17" si="8">N17/L17*100</f>
        <v>15.309207426919395</v>
      </c>
      <c r="P17" s="24">
        <f>SUM(P5:P16)</f>
        <v>0</v>
      </c>
      <c r="Q17" s="24">
        <f>SUM(Q5:Q16)</f>
        <v>58021649.059999995</v>
      </c>
      <c r="R17" s="24">
        <f>SUM(R5:R16)</f>
        <v>115121941.01000001</v>
      </c>
      <c r="S17" s="24">
        <f>SUM(S5:S16)</f>
        <v>47967475.420833327</v>
      </c>
      <c r="T17" s="24">
        <f>SUM(T5:T16)</f>
        <v>58293418.45000001</v>
      </c>
      <c r="U17" s="24">
        <f t="shared" ref="U17" si="9">T17-S17</f>
        <v>10325943.029166684</v>
      </c>
      <c r="V17" s="24">
        <f t="shared" ref="V17" si="10">U17/S17*100</f>
        <v>21.526967885163913</v>
      </c>
      <c r="W17" s="24">
        <f>SUM(W5:W16)</f>
        <v>0</v>
      </c>
      <c r="X17" s="24">
        <f>SUM(X5:X16)</f>
        <v>50273413.479999997</v>
      </c>
      <c r="Y17" s="24">
        <f>SUM(Y5:Y16)</f>
        <v>88512509.229999989</v>
      </c>
      <c r="Z17" s="24">
        <f>SUM(Z5:Z16)</f>
        <v>36880212.179166675</v>
      </c>
      <c r="AA17" s="24">
        <f>SUM(AA5:AA16)</f>
        <v>43487962.960000001</v>
      </c>
      <c r="AB17" s="24">
        <f t="shared" ref="AB17" si="11">AA17-Z17</f>
        <v>6607750.7808333263</v>
      </c>
      <c r="AC17" s="24">
        <f t="shared" ref="AC17" si="12">AB17/Z17*100</f>
        <v>17.916791662511066</v>
      </c>
      <c r="AD17" s="24">
        <f>SUM(AD5:AD16)</f>
        <v>0</v>
      </c>
      <c r="AE17" s="24">
        <f>SUM(AE5:AE16)</f>
        <v>49071714.389999993</v>
      </c>
      <c r="AF17" s="24">
        <f>SUM(AF5:AF16)</f>
        <v>95343497.929999992</v>
      </c>
      <c r="AG17" s="24">
        <f>SUM(AG5:AG16)</f>
        <v>39726457.470833339</v>
      </c>
      <c r="AH17" s="24">
        <f>SUM(AH5:AH16)</f>
        <v>46850937.860000007</v>
      </c>
      <c r="AI17" s="24">
        <f t="shared" ref="AI17" si="13">AH17-AG17</f>
        <v>7124480.3891666681</v>
      </c>
      <c r="AJ17" s="24">
        <f t="shared" ref="AJ17" si="14">AI17/AG17*100</f>
        <v>17.93384269009481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33863525</v>
      </c>
      <c r="AO17" s="24">
        <f>SUM(AO5:AO16)</f>
        <v>36083687.430000007</v>
      </c>
      <c r="AP17" s="24">
        <f t="shared" ref="AP17" si="15">AO17-AN17</f>
        <v>2220162.4300000072</v>
      </c>
      <c r="AQ17" s="24">
        <f t="shared" ref="AQ17" si="16">AP17/AN17*100</f>
        <v>6.5562059177241796</v>
      </c>
      <c r="AR17" s="24">
        <f>SUM(AR5:AR16)</f>
        <v>0</v>
      </c>
      <c r="AS17" s="24">
        <f>SUM(AS5:AS16)</f>
        <v>122100975.90000001</v>
      </c>
      <c r="AT17" s="24">
        <f>SUM(AT5:AT16)</f>
        <v>223720000</v>
      </c>
      <c r="AU17" s="24">
        <f>SUM(AU5:AU16)</f>
        <v>93216666.666666672</v>
      </c>
      <c r="AV17" s="24">
        <f>SUM(AV5:AV16)</f>
        <v>110939805.33000004</v>
      </c>
      <c r="AW17" s="24">
        <f t="shared" ref="AW17" si="17">AV17-AU17</f>
        <v>17723138.663333371</v>
      </c>
      <c r="AX17" s="24">
        <f t="shared" ref="AX17" si="18">AW17/AU17*100</f>
        <v>19.012843193277352</v>
      </c>
      <c r="AY17" s="24">
        <f>SUM(AY5:AY16)</f>
        <v>0</v>
      </c>
      <c r="AZ17" s="24">
        <f>SUM(AZ5:AZ16)</f>
        <v>60682503.300000004</v>
      </c>
      <c r="BA17" s="24">
        <f>SUM(BA5:BA16)</f>
        <v>91626961.719999999</v>
      </c>
      <c r="BB17" s="24">
        <f>SUM(BB5:BB16)</f>
        <v>38177900.716666669</v>
      </c>
      <c r="BC17" s="24">
        <f>SUM(BC5:BC16)</f>
        <v>45046556.960000008</v>
      </c>
      <c r="BD17" s="24">
        <f t="shared" ref="BD17" si="19">BC17-BB17</f>
        <v>6868656.2433333397</v>
      </c>
      <c r="BE17" s="24">
        <f t="shared" ref="BE17" si="20">BD17/BB17*100</f>
        <v>17.991183680601928</v>
      </c>
      <c r="BF17" s="24">
        <f>SUM(BF5:BF16)</f>
        <v>0</v>
      </c>
      <c r="BG17" s="24">
        <f>SUM(BG5:BG16)</f>
        <v>54938716.979999997</v>
      </c>
      <c r="BH17" s="24">
        <f>SUM(BH5:BH16)</f>
        <v>99432685.419999987</v>
      </c>
      <c r="BI17" s="24">
        <f>SUM(BI5:BI16)</f>
        <v>41430285.591666661</v>
      </c>
      <c r="BJ17" s="24">
        <f>SUM(BJ5:BJ16)</f>
        <v>43446173.899999991</v>
      </c>
      <c r="BK17" s="24">
        <f t="shared" ref="BK17" si="21">BJ17-BI17</f>
        <v>2015888.3083333299</v>
      </c>
      <c r="BL17" s="24">
        <f t="shared" ref="BL17" si="22">BK17/BI17*100</f>
        <v>4.8657359695797222</v>
      </c>
      <c r="BM17" s="24">
        <f>SUM(BM5:BM16)</f>
        <v>0</v>
      </c>
      <c r="BN17" s="24">
        <f>SUM(BN5:BN16)</f>
        <v>56674288.749999993</v>
      </c>
      <c r="BO17" s="24">
        <f>SUM(BO5:BO16)</f>
        <v>95760000</v>
      </c>
      <c r="BP17" s="24">
        <f>SUM(BP5:BP16)</f>
        <v>39900000</v>
      </c>
      <c r="BQ17" s="24">
        <f>SUM(BQ5:BQ16)</f>
        <v>52353753.950000003</v>
      </c>
      <c r="BR17" s="24">
        <f t="shared" ref="BR17" si="23">BQ17-BP17</f>
        <v>12453753.950000003</v>
      </c>
      <c r="BS17" s="24">
        <f t="shared" ref="BS17" si="24">BR17/BP17*100</f>
        <v>31.212415914786973</v>
      </c>
      <c r="BT17" s="24">
        <f>SUM(BT5:BT16)</f>
        <v>0</v>
      </c>
      <c r="BU17" s="24">
        <f>SUM(BU5:BU16)</f>
        <v>55570962.619999997</v>
      </c>
      <c r="BV17" s="24">
        <f>SUM(BV5:BV16)</f>
        <v>93884823.840000004</v>
      </c>
      <c r="BW17" s="24">
        <f>SUM(BW5:BW16)</f>
        <v>39118676.600000001</v>
      </c>
      <c r="BX17" s="24">
        <f>SUM(BX5:BX16)</f>
        <v>55452091.789999992</v>
      </c>
      <c r="BY17" s="24">
        <f t="shared" ref="BY17" si="25">BX17-BW17</f>
        <v>16333415.18999999</v>
      </c>
      <c r="BZ17" s="24">
        <f t="shared" ref="BZ17" si="26">BY17/BW17*100</f>
        <v>41.753496308205861</v>
      </c>
      <c r="CA17" s="24">
        <f>SUM(CA5:CA16)</f>
        <v>0</v>
      </c>
      <c r="CB17" s="24">
        <f>SUM(CB5:CB16)</f>
        <v>80912190.030000001</v>
      </c>
      <c r="CC17" s="24">
        <f>SUM(CC5:CC16)</f>
        <v>230866296.02000001</v>
      </c>
      <c r="CD17" s="24">
        <f>SUM(CD5:CD16)</f>
        <v>96194290.00833334</v>
      </c>
      <c r="CE17" s="24">
        <f>SUM(CE5:CE16)</f>
        <v>105384608.30999999</v>
      </c>
      <c r="CF17" s="24">
        <f t="shared" ref="CF17" si="27">CE17-CD17</f>
        <v>9190318.3016666472</v>
      </c>
      <c r="CG17" s="24">
        <f t="shared" ref="CG17" si="28">CF17/CD17*100</f>
        <v>9.5539125044433373</v>
      </c>
      <c r="CH17" s="24">
        <f>SUM(CH5:CH16)</f>
        <v>0</v>
      </c>
      <c r="CI17" s="24">
        <f>SUM(CI5:CI16)</f>
        <v>16804116.649999999</v>
      </c>
      <c r="CJ17" s="24">
        <f>SUM(CJ5:CJ16)</f>
        <v>50291064.409999996</v>
      </c>
      <c r="CK17" s="24">
        <f>SUM(CK5:CK16)</f>
        <v>20954610.170833331</v>
      </c>
      <c r="CL17" s="24">
        <f>SUM(CL5:CL16)</f>
        <v>25423308.119999994</v>
      </c>
      <c r="CM17" s="24">
        <f t="shared" ref="CM17" si="29">CL17-CK17</f>
        <v>4468697.949166663</v>
      </c>
      <c r="CN17" s="24">
        <f t="shared" ref="CN17" si="30">CM17/CK17*100</f>
        <v>21.325607647841775</v>
      </c>
      <c r="CO17" s="24">
        <f>SUM(CO5:CO16)</f>
        <v>0</v>
      </c>
      <c r="CP17" s="24">
        <f>SUM(CP5:CP16)</f>
        <v>60709195.009999998</v>
      </c>
      <c r="CQ17" s="24">
        <f>SUM(CQ5:CQ16)</f>
        <v>120080062.66999999</v>
      </c>
      <c r="CR17" s="24">
        <f>SUM(CR5:CR16)</f>
        <v>50033359.44583334</v>
      </c>
      <c r="CS17" s="24">
        <f>SUM(CS5:CS16)</f>
        <v>60052231.039999992</v>
      </c>
      <c r="CT17" s="24">
        <f t="shared" ref="CT17" si="31">CS17-CR17</f>
        <v>10018871.594166651</v>
      </c>
      <c r="CU17" s="24">
        <f t="shared" ref="CU17" si="32">CT17/CR17*100</f>
        <v>20.02438314183798</v>
      </c>
      <c r="CV17" s="24">
        <f>SUM(CV5:CV16)</f>
        <v>0</v>
      </c>
      <c r="CW17" s="24">
        <f>SUM(CW5:CW16)</f>
        <v>22767572.220000003</v>
      </c>
      <c r="CX17" s="24">
        <f>SUM(CX5:CX16)</f>
        <v>56469001</v>
      </c>
      <c r="CY17" s="24">
        <f>SUM(CY5:CY16)</f>
        <v>23528750.416666668</v>
      </c>
      <c r="CZ17" s="24">
        <f>SUM(CZ5:CZ16)</f>
        <v>28001698.359999992</v>
      </c>
      <c r="DA17" s="24">
        <f t="shared" ref="DA17" si="33">CZ17-CY17</f>
        <v>4472947.943333324</v>
      </c>
      <c r="DB17" s="24">
        <f t="shared" ref="DB17" si="34">DA17/CY17*100</f>
        <v>19.010563094608273</v>
      </c>
      <c r="DC17" s="24">
        <f>SUM(DC5:DC16)</f>
        <v>0</v>
      </c>
      <c r="DD17" s="24">
        <f>SUM(DD5:DD16)</f>
        <v>22270157.009999998</v>
      </c>
      <c r="DE17" s="24">
        <f>SUM(DE5:DE16)</f>
        <v>62141721.979999997</v>
      </c>
      <c r="DF17" s="24">
        <f>SUM(DF5:DF16)</f>
        <v>25892384.158333335</v>
      </c>
      <c r="DG17" s="24">
        <f>SUM(DG5:DG16)</f>
        <v>29199638.859999996</v>
      </c>
      <c r="DH17" s="24">
        <f t="shared" ref="DH17" si="35">DG17-DF17</f>
        <v>3307254.7016666606</v>
      </c>
      <c r="DI17" s="24">
        <f t="shared" ref="DI17" si="36">DH17/DF17*100</f>
        <v>12.773079070056347</v>
      </c>
      <c r="DJ17" s="24">
        <f>SUM(DJ5:DJ16)</f>
        <v>0</v>
      </c>
      <c r="DK17" s="24">
        <f>SUM(DK5:DK16)</f>
        <v>2250513452.1700001</v>
      </c>
      <c r="DL17" s="24">
        <f>SUM(DL5:DL16)</f>
        <v>3285703053.0299997</v>
      </c>
      <c r="DM17" s="24">
        <f>SUM(DM5:DM16)</f>
        <v>1369042938.7625003</v>
      </c>
      <c r="DN17" s="24">
        <f>SUM(DN5:DN16)</f>
        <v>1689506454.7000003</v>
      </c>
      <c r="DO17" s="24">
        <f t="shared" ref="DO17" si="37">DN17-DM17</f>
        <v>320463515.9375</v>
      </c>
      <c r="DP17" s="24">
        <f>DO17/DM17*100</f>
        <v>23.407849882865769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85">
        <v>223391629.68000001</v>
      </c>
      <c r="D18" s="85">
        <v>255500000</v>
      </c>
      <c r="E18" s="85">
        <v>106458333.33333333</v>
      </c>
      <c r="F18" s="85">
        <v>106733795.29000001</v>
      </c>
      <c r="G18" s="85">
        <v>275461.95666666667</v>
      </c>
      <c r="H18" s="82">
        <v>0.25875095733855186</v>
      </c>
      <c r="I18" s="81" t="s">
        <v>2897</v>
      </c>
      <c r="J18" s="85">
        <v>30397480.039999999</v>
      </c>
      <c r="K18" s="85">
        <v>60000000</v>
      </c>
      <c r="L18" s="85">
        <v>25000000</v>
      </c>
      <c r="M18" s="85">
        <v>20247555.629999999</v>
      </c>
      <c r="N18" s="85">
        <v>-4752444.37</v>
      </c>
      <c r="O18" s="82">
        <v>-19.00977748</v>
      </c>
      <c r="P18" s="81" t="s">
        <v>2896</v>
      </c>
      <c r="Q18" s="85">
        <v>5051842.88</v>
      </c>
      <c r="R18" s="85">
        <v>12031626.68</v>
      </c>
      <c r="S18" s="85">
        <v>5013177.7833333332</v>
      </c>
      <c r="T18" s="85">
        <v>3939735</v>
      </c>
      <c r="U18" s="85">
        <v>-1073442.7833333332</v>
      </c>
      <c r="V18" s="82">
        <v>-21.412422015075357</v>
      </c>
      <c r="W18" s="81" t="s">
        <v>2896</v>
      </c>
      <c r="X18" s="85">
        <v>5243583.8899999997</v>
      </c>
      <c r="Y18" s="85">
        <v>10038933.52</v>
      </c>
      <c r="Z18" s="85">
        <v>4182888.9666666668</v>
      </c>
      <c r="AA18" s="85">
        <v>1747866.94</v>
      </c>
      <c r="AB18" s="85">
        <v>-2435022.0266666664</v>
      </c>
      <c r="AC18" s="82">
        <v>-58.213881508003048</v>
      </c>
      <c r="AD18" s="81" t="s">
        <v>2896</v>
      </c>
      <c r="AE18" s="85">
        <v>4528633.5</v>
      </c>
      <c r="AF18" s="85">
        <v>8541768.2799999993</v>
      </c>
      <c r="AG18" s="85">
        <v>3559070.1166666667</v>
      </c>
      <c r="AH18" s="85">
        <v>3089068.38</v>
      </c>
      <c r="AI18" s="85">
        <v>-470001.73666666669</v>
      </c>
      <c r="AJ18" s="82">
        <v>-13.205745356510654</v>
      </c>
      <c r="AK18" s="81" t="s">
        <v>2896</v>
      </c>
      <c r="AL18" s="85">
        <v>1202581.71</v>
      </c>
      <c r="AM18" s="85">
        <v>6000000</v>
      </c>
      <c r="AN18" s="85">
        <v>2500000</v>
      </c>
      <c r="AO18" s="85">
        <v>1638743.28</v>
      </c>
      <c r="AP18" s="85">
        <v>-861256.72</v>
      </c>
      <c r="AQ18" s="82">
        <v>-34.450268800000003</v>
      </c>
      <c r="AR18" s="81" t="s">
        <v>2896</v>
      </c>
      <c r="AS18" s="85">
        <v>15889326.189999999</v>
      </c>
      <c r="AT18" s="85">
        <v>28461180.059999999</v>
      </c>
      <c r="AU18" s="85">
        <v>11858825.025</v>
      </c>
      <c r="AV18" s="85">
        <v>9990020.2899999991</v>
      </c>
      <c r="AW18" s="85">
        <v>-1868804.7350000001</v>
      </c>
      <c r="AX18" s="82">
        <v>-15.758768099371633</v>
      </c>
      <c r="AY18" s="81" t="s">
        <v>2896</v>
      </c>
      <c r="AZ18" s="85">
        <v>9701690.0299999993</v>
      </c>
      <c r="BA18" s="85">
        <v>10285047.640000001</v>
      </c>
      <c r="BB18" s="85">
        <v>4285436.5166666666</v>
      </c>
      <c r="BC18" s="85">
        <v>6023770.54</v>
      </c>
      <c r="BD18" s="85">
        <v>1738334.0233333332</v>
      </c>
      <c r="BE18" s="82">
        <v>40.563756260831475</v>
      </c>
      <c r="BF18" s="81" t="s">
        <v>2897</v>
      </c>
      <c r="BG18" s="85">
        <v>5638451.5999999996</v>
      </c>
      <c r="BH18" s="85">
        <v>7919682.9699999997</v>
      </c>
      <c r="BI18" s="85">
        <v>3299867.9041666668</v>
      </c>
      <c r="BJ18" s="85">
        <v>1921788.02</v>
      </c>
      <c r="BK18" s="85">
        <v>-1378079.8841666668</v>
      </c>
      <c r="BL18" s="82">
        <v>-41.761668169401482</v>
      </c>
      <c r="BM18" s="81" t="s">
        <v>2896</v>
      </c>
      <c r="BN18" s="85">
        <v>5153623</v>
      </c>
      <c r="BO18" s="85">
        <v>10795130.16</v>
      </c>
      <c r="BP18" s="85">
        <v>4497970.9000000004</v>
      </c>
      <c r="BQ18" s="85">
        <v>2113467.2400000002</v>
      </c>
      <c r="BR18" s="85">
        <v>-2384503.66</v>
      </c>
      <c r="BS18" s="82">
        <v>-53.012874316283373</v>
      </c>
      <c r="BT18" s="81" t="s">
        <v>2896</v>
      </c>
      <c r="BU18" s="85">
        <v>4413582.99</v>
      </c>
      <c r="BV18" s="85">
        <v>7400000</v>
      </c>
      <c r="BW18" s="85">
        <v>3083333.3333333335</v>
      </c>
      <c r="BX18" s="85">
        <v>3036423.87</v>
      </c>
      <c r="BY18" s="85">
        <v>-46909.463333333333</v>
      </c>
      <c r="BZ18" s="82">
        <v>-1.521388</v>
      </c>
      <c r="CA18" s="81" t="s">
        <v>2896</v>
      </c>
      <c r="CB18" s="85">
        <v>6244574</v>
      </c>
      <c r="CC18" s="85">
        <v>11425492.27</v>
      </c>
      <c r="CD18" s="85">
        <v>4760621.7791666668</v>
      </c>
      <c r="CE18" s="85">
        <v>4668909.16</v>
      </c>
      <c r="CF18" s="85">
        <v>-91712.619166666656</v>
      </c>
      <c r="CG18" s="82">
        <v>-1.9264840481135785</v>
      </c>
      <c r="CH18" s="81" t="s">
        <v>2896</v>
      </c>
      <c r="CI18" s="85">
        <v>871604.54</v>
      </c>
      <c r="CJ18" s="85">
        <v>3250000</v>
      </c>
      <c r="CK18" s="85">
        <v>1354166.6666666667</v>
      </c>
      <c r="CL18" s="85">
        <v>956884.72</v>
      </c>
      <c r="CM18" s="85">
        <v>-397281.94666666671</v>
      </c>
      <c r="CN18" s="82">
        <v>-29.337743753846155</v>
      </c>
      <c r="CO18" s="81" t="s">
        <v>2896</v>
      </c>
      <c r="CP18" s="85">
        <v>3876648.97</v>
      </c>
      <c r="CQ18" s="85">
        <v>10058125.34</v>
      </c>
      <c r="CR18" s="85">
        <v>4190885.5583333336</v>
      </c>
      <c r="CS18" s="85">
        <v>2892715.85</v>
      </c>
      <c r="CT18" s="85">
        <v>-1298169.7083333333</v>
      </c>
      <c r="CU18" s="82">
        <v>-30.9760238084287</v>
      </c>
      <c r="CV18" s="81" t="s">
        <v>2896</v>
      </c>
      <c r="CW18" s="85">
        <v>1436560.24</v>
      </c>
      <c r="CX18" s="85">
        <v>4000000</v>
      </c>
      <c r="CY18" s="85">
        <v>1666666.6666666667</v>
      </c>
      <c r="CZ18" s="85">
        <v>1436189.56</v>
      </c>
      <c r="DA18" s="85">
        <v>-230477.10666666666</v>
      </c>
      <c r="DB18" s="82">
        <v>-13.828626399999999</v>
      </c>
      <c r="DC18" s="81" t="s">
        <v>2896</v>
      </c>
      <c r="DD18" s="85">
        <v>1505504.47</v>
      </c>
      <c r="DE18" s="85">
        <v>3990000</v>
      </c>
      <c r="DF18" s="85">
        <v>1662500</v>
      </c>
      <c r="DG18" s="85">
        <v>1282356.05</v>
      </c>
      <c r="DH18" s="85">
        <v>-380143.95</v>
      </c>
      <c r="DI18" s="82">
        <v>-22.865801503759396</v>
      </c>
      <c r="DJ18" s="81" t="s">
        <v>2896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407196986.91999996</v>
      </c>
      <c r="DM18" s="15">
        <f t="shared" ref="DM18:DM32" si="38">E18+L18+S18+Z18+AG18+AN18+AU18+BB18+BI18+BP18+BW18+CD18+CK18+CR18+CY18+DF18</f>
        <v>187373744.55000004</v>
      </c>
      <c r="DN18" s="15">
        <f>F18+M18+T18+AA18+AH18+AO18+AV18+BC18+BJ18+BQ18+BX18+CE18+CL18+CS18+CZ18+DG18</f>
        <v>171719289.82000002</v>
      </c>
      <c r="DO18" s="15">
        <f t="shared" ref="DO18:DO32" si="39">DN18-DM18</f>
        <v>-15654454.730000019</v>
      </c>
      <c r="DP18" s="15">
        <f>DO18/DM18*100</f>
        <v>-8.3546682421253955</v>
      </c>
      <c r="DQ18" s="15" t="str">
        <f t="shared" ref="DQ18:DQ32" si="40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85">
        <v>121249115.53</v>
      </c>
      <c r="D19" s="85">
        <v>125000000</v>
      </c>
      <c r="E19" s="85">
        <v>52083333.333333336</v>
      </c>
      <c r="F19" s="85">
        <v>51680176.870000005</v>
      </c>
      <c r="G19" s="85">
        <v>-403156.46333333338</v>
      </c>
      <c r="H19" s="82">
        <v>-0.7740604096</v>
      </c>
      <c r="I19" s="81" t="s">
        <v>2896</v>
      </c>
      <c r="J19" s="85">
        <v>20399097.59</v>
      </c>
      <c r="K19" s="85">
        <v>30000000</v>
      </c>
      <c r="L19" s="85">
        <v>12500000</v>
      </c>
      <c r="M19" s="85">
        <v>12128214.92</v>
      </c>
      <c r="N19" s="85">
        <v>-371785.08</v>
      </c>
      <c r="O19" s="82">
        <v>-2.9742806399999999</v>
      </c>
      <c r="P19" s="81" t="s">
        <v>2896</v>
      </c>
      <c r="Q19" s="85">
        <v>1721174.48</v>
      </c>
      <c r="R19" s="85">
        <v>3667805.4</v>
      </c>
      <c r="S19" s="85">
        <v>1528252.25</v>
      </c>
      <c r="T19" s="85">
        <v>1395572.01</v>
      </c>
      <c r="U19" s="85">
        <v>-132680.24</v>
      </c>
      <c r="V19" s="82">
        <v>-8.6818285397584063</v>
      </c>
      <c r="W19" s="81" t="s">
        <v>2896</v>
      </c>
      <c r="X19" s="85">
        <v>536597.35</v>
      </c>
      <c r="Y19" s="85">
        <v>1899780</v>
      </c>
      <c r="Z19" s="85">
        <v>791575</v>
      </c>
      <c r="AA19" s="85">
        <v>642759.32999999996</v>
      </c>
      <c r="AB19" s="85">
        <v>-148815.67000000001</v>
      </c>
      <c r="AC19" s="82">
        <v>-18.799945677920601</v>
      </c>
      <c r="AD19" s="81" t="s">
        <v>2896</v>
      </c>
      <c r="AE19" s="85">
        <v>805720.47</v>
      </c>
      <c r="AF19" s="85">
        <v>1746773</v>
      </c>
      <c r="AG19" s="85">
        <v>727822.08333333349</v>
      </c>
      <c r="AH19" s="85">
        <v>761080.99</v>
      </c>
      <c r="AI19" s="85">
        <v>33258.906666666669</v>
      </c>
      <c r="AJ19" s="82">
        <v>4.5696479164722605</v>
      </c>
      <c r="AK19" s="81" t="s">
        <v>2897</v>
      </c>
      <c r="AL19" s="85">
        <v>428670.82</v>
      </c>
      <c r="AM19" s="85">
        <v>1500000</v>
      </c>
      <c r="AN19" s="85">
        <v>625000</v>
      </c>
      <c r="AO19" s="85">
        <v>412364.7</v>
      </c>
      <c r="AP19" s="85">
        <v>-212635.3</v>
      </c>
      <c r="AQ19" s="82">
        <v>-34.021647999999999</v>
      </c>
      <c r="AR19" s="81" t="s">
        <v>2896</v>
      </c>
      <c r="AS19" s="85">
        <v>2634233.87</v>
      </c>
      <c r="AT19" s="85">
        <v>6436995.71</v>
      </c>
      <c r="AU19" s="85">
        <v>2682081.5458333334</v>
      </c>
      <c r="AV19" s="85">
        <v>2288465.5299999998</v>
      </c>
      <c r="AW19" s="85">
        <v>-393616.01583333331</v>
      </c>
      <c r="AX19" s="82">
        <v>-14.675766157998574</v>
      </c>
      <c r="AY19" s="81" t="s">
        <v>2896</v>
      </c>
      <c r="AZ19" s="85">
        <v>2305930.69</v>
      </c>
      <c r="BA19" s="85">
        <v>2563965.5</v>
      </c>
      <c r="BB19" s="85">
        <v>1068318.9583333335</v>
      </c>
      <c r="BC19" s="85">
        <v>910794.14</v>
      </c>
      <c r="BD19" s="85">
        <v>-157524.81833333333</v>
      </c>
      <c r="BE19" s="82">
        <v>-14.745111195918978</v>
      </c>
      <c r="BF19" s="81" t="s">
        <v>2896</v>
      </c>
      <c r="BG19" s="85">
        <v>769806.97</v>
      </c>
      <c r="BH19" s="85">
        <v>1713817.16</v>
      </c>
      <c r="BI19" s="85">
        <v>714090.4833333334</v>
      </c>
      <c r="BJ19" s="85">
        <v>493029.5</v>
      </c>
      <c r="BK19" s="85">
        <v>-221060.98333333334</v>
      </c>
      <c r="BL19" s="82">
        <v>-30.956998936806073</v>
      </c>
      <c r="BM19" s="81" t="s">
        <v>2896</v>
      </c>
      <c r="BN19" s="85">
        <v>760211.71</v>
      </c>
      <c r="BO19" s="85">
        <v>2865546.42</v>
      </c>
      <c r="BP19" s="85">
        <v>1193977.675</v>
      </c>
      <c r="BQ19" s="85">
        <v>718497.59</v>
      </c>
      <c r="BR19" s="85">
        <v>-475480.08500000002</v>
      </c>
      <c r="BS19" s="82">
        <v>-39.823197280468413</v>
      </c>
      <c r="BT19" s="81" t="s">
        <v>2896</v>
      </c>
      <c r="BU19" s="85">
        <v>833685.75</v>
      </c>
      <c r="BV19" s="85">
        <v>1400000</v>
      </c>
      <c r="BW19" s="85">
        <v>583333.33333333337</v>
      </c>
      <c r="BX19" s="85">
        <v>754130.85</v>
      </c>
      <c r="BY19" s="85">
        <v>170797.51666666669</v>
      </c>
      <c r="BZ19" s="82">
        <v>29.279574285714286</v>
      </c>
      <c r="CA19" s="81" t="s">
        <v>2897</v>
      </c>
      <c r="CB19" s="85">
        <v>2497382.81</v>
      </c>
      <c r="CC19" s="85">
        <v>4433191.1500000004</v>
      </c>
      <c r="CD19" s="85">
        <v>1847162.9791666667</v>
      </c>
      <c r="CE19" s="85">
        <v>2226590.9</v>
      </c>
      <c r="CF19" s="85">
        <v>379427.92083333334</v>
      </c>
      <c r="CG19" s="82">
        <v>20.541117655168105</v>
      </c>
      <c r="CH19" s="81" t="s">
        <v>2897</v>
      </c>
      <c r="CI19" s="85">
        <v>147307.38</v>
      </c>
      <c r="CJ19" s="85">
        <v>852000</v>
      </c>
      <c r="CK19" s="85">
        <v>355000</v>
      </c>
      <c r="CL19" s="85">
        <v>184193.3</v>
      </c>
      <c r="CM19" s="85">
        <v>-170806.7</v>
      </c>
      <c r="CN19" s="82">
        <v>-48.114563380281695</v>
      </c>
      <c r="CO19" s="81" t="s">
        <v>2896</v>
      </c>
      <c r="CP19" s="85">
        <v>1288699.44</v>
      </c>
      <c r="CQ19" s="85">
        <v>2711568.95</v>
      </c>
      <c r="CR19" s="85">
        <v>1129820.3958333333</v>
      </c>
      <c r="CS19" s="85">
        <v>1191555.04</v>
      </c>
      <c r="CT19" s="85">
        <v>61734.644166666665</v>
      </c>
      <c r="CU19" s="82">
        <v>5.4641113219709938</v>
      </c>
      <c r="CV19" s="81" t="s">
        <v>2897</v>
      </c>
      <c r="CW19" s="85">
        <v>676716.28</v>
      </c>
      <c r="CX19" s="85">
        <v>1400000</v>
      </c>
      <c r="CY19" s="85">
        <v>583333.33333333337</v>
      </c>
      <c r="CZ19" s="85">
        <v>794709.62</v>
      </c>
      <c r="DA19" s="85">
        <v>211376.28666666671</v>
      </c>
      <c r="DB19" s="82">
        <v>36.235934857142851</v>
      </c>
      <c r="DC19" s="81" t="s">
        <v>2897</v>
      </c>
      <c r="DD19" s="85">
        <v>430638.12</v>
      </c>
      <c r="DE19" s="85">
        <v>1100000</v>
      </c>
      <c r="DF19" s="85">
        <v>458333.33333333331</v>
      </c>
      <c r="DG19" s="85">
        <v>270458.05</v>
      </c>
      <c r="DH19" s="85">
        <v>-187875.28333333335</v>
      </c>
      <c r="DI19" s="82">
        <v>-40.990970909090912</v>
      </c>
      <c r="DJ19" s="81" t="s">
        <v>2896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219291443.28999999</v>
      </c>
      <c r="DM19" s="15">
        <f t="shared" si="38"/>
        <v>78871434.704166651</v>
      </c>
      <c r="DN19" s="15">
        <f t="shared" ref="DN19:DN32" si="43">F19+M19+T19+AA19+AH19+AO19+AV19+BC19+BJ19+BQ19+BX19+CE19+CL19+CS19+CZ19+DG19</f>
        <v>76852593.340000018</v>
      </c>
      <c r="DO19" s="15">
        <f t="shared" si="39"/>
        <v>-2018841.3641666323</v>
      </c>
      <c r="DP19" s="15">
        <f t="shared" ref="DP19:DP32" si="44">DO19/DM19*100</f>
        <v>-2.5596610125566537</v>
      </c>
      <c r="DQ19" s="15" t="str">
        <f t="shared" si="40"/>
        <v>Not OK</v>
      </c>
    </row>
    <row r="20" spans="1:197" s="25" customFormat="1" ht="15" customHeight="1">
      <c r="A20" s="36" t="s">
        <v>2816</v>
      </c>
      <c r="B20" s="36" t="s">
        <v>2817</v>
      </c>
      <c r="C20" s="85">
        <v>952413.96</v>
      </c>
      <c r="D20" s="85">
        <v>1400000</v>
      </c>
      <c r="E20" s="85">
        <v>583333.33333333337</v>
      </c>
      <c r="F20" s="85">
        <v>425112.54</v>
      </c>
      <c r="G20" s="85">
        <v>-158220.79333333336</v>
      </c>
      <c r="H20" s="82">
        <v>-27.123564571428574</v>
      </c>
      <c r="I20" s="81" t="s">
        <v>2896</v>
      </c>
      <c r="J20" s="85">
        <v>471385.42</v>
      </c>
      <c r="K20" s="85">
        <v>1000000</v>
      </c>
      <c r="L20" s="85">
        <v>416666.66666666669</v>
      </c>
      <c r="M20" s="85">
        <v>289118.26</v>
      </c>
      <c r="N20" s="85">
        <v>-127548.40666666669</v>
      </c>
      <c r="O20" s="82">
        <v>-30.611617599999999</v>
      </c>
      <c r="P20" s="81" t="s">
        <v>2896</v>
      </c>
      <c r="Q20" s="85">
        <v>121698.17</v>
      </c>
      <c r="R20" s="85">
        <v>823730.77</v>
      </c>
      <c r="S20" s="85">
        <v>343221.15416666667</v>
      </c>
      <c r="T20" s="85">
        <v>28067.01</v>
      </c>
      <c r="U20" s="85">
        <v>-315154.14416666667</v>
      </c>
      <c r="V20" s="82">
        <v>-91.822470829880487</v>
      </c>
      <c r="W20" s="81" t="s">
        <v>2896</v>
      </c>
      <c r="X20" s="85">
        <v>70450.41</v>
      </c>
      <c r="Y20" s="85">
        <v>447659.83</v>
      </c>
      <c r="Z20" s="85">
        <v>186524.92916666667</v>
      </c>
      <c r="AA20" s="85">
        <v>46169.81</v>
      </c>
      <c r="AB20" s="85">
        <v>-140355.11916666667</v>
      </c>
      <c r="AC20" s="82">
        <v>-75.247378349761689</v>
      </c>
      <c r="AD20" s="81" t="s">
        <v>2896</v>
      </c>
      <c r="AE20" s="85">
        <v>122185.38</v>
      </c>
      <c r="AF20" s="85">
        <v>671819.64</v>
      </c>
      <c r="AG20" s="85">
        <v>279924.84999999998</v>
      </c>
      <c r="AH20" s="85">
        <v>101861.09</v>
      </c>
      <c r="AI20" s="85">
        <v>-178063.76</v>
      </c>
      <c r="AJ20" s="82">
        <v>-63.611272811256306</v>
      </c>
      <c r="AK20" s="81" t="s">
        <v>2896</v>
      </c>
      <c r="AL20" s="85">
        <v>197705.9</v>
      </c>
      <c r="AM20" s="85">
        <v>400000</v>
      </c>
      <c r="AN20" s="85">
        <v>166666.66666666669</v>
      </c>
      <c r="AO20" s="85">
        <v>107758.02</v>
      </c>
      <c r="AP20" s="85">
        <v>-58908.646666666667</v>
      </c>
      <c r="AQ20" s="82">
        <v>-35.345188</v>
      </c>
      <c r="AR20" s="81" t="s">
        <v>2896</v>
      </c>
      <c r="AS20" s="85">
        <v>301497.46000000002</v>
      </c>
      <c r="AT20" s="85">
        <v>829071</v>
      </c>
      <c r="AU20" s="85">
        <v>345446.25</v>
      </c>
      <c r="AV20" s="85">
        <v>387173.23</v>
      </c>
      <c r="AW20" s="85">
        <v>41726.980000000003</v>
      </c>
      <c r="AX20" s="82">
        <v>12.079152690179731</v>
      </c>
      <c r="AY20" s="81" t="s">
        <v>2897</v>
      </c>
      <c r="AZ20" s="85">
        <v>174094.05</v>
      </c>
      <c r="BA20" s="85">
        <v>707506.95</v>
      </c>
      <c r="BB20" s="85">
        <v>294794.5625</v>
      </c>
      <c r="BC20" s="85">
        <v>117235.3</v>
      </c>
      <c r="BD20" s="85">
        <v>-177559.26250000001</v>
      </c>
      <c r="BE20" s="82">
        <v>-60.231525640843529</v>
      </c>
      <c r="BF20" s="81" t="s">
        <v>2896</v>
      </c>
      <c r="BG20" s="85">
        <v>126937.17</v>
      </c>
      <c r="BH20" s="85">
        <v>416992.64</v>
      </c>
      <c r="BI20" s="85">
        <v>173746.93333333335</v>
      </c>
      <c r="BJ20" s="85">
        <v>75199.88</v>
      </c>
      <c r="BK20" s="85">
        <v>-98547.053333333344</v>
      </c>
      <c r="BL20" s="82">
        <v>-56.718729615947176</v>
      </c>
      <c r="BM20" s="81" t="s">
        <v>2896</v>
      </c>
      <c r="BN20" s="85">
        <v>119091.56</v>
      </c>
      <c r="BO20" s="85">
        <v>339495.94</v>
      </c>
      <c r="BP20" s="85">
        <v>141456.64166666669</v>
      </c>
      <c r="BQ20" s="85">
        <v>39894</v>
      </c>
      <c r="BR20" s="85">
        <v>-101562.64166666668</v>
      </c>
      <c r="BS20" s="82">
        <v>-71.797718700258983</v>
      </c>
      <c r="BT20" s="81" t="s">
        <v>2896</v>
      </c>
      <c r="BU20" s="85">
        <v>175910.04</v>
      </c>
      <c r="BV20" s="85">
        <v>400000</v>
      </c>
      <c r="BW20" s="85">
        <v>166666.66666666669</v>
      </c>
      <c r="BX20" s="85">
        <v>130952.62</v>
      </c>
      <c r="BY20" s="85">
        <v>-35714.046666666669</v>
      </c>
      <c r="BZ20" s="82">
        <v>-21.428428</v>
      </c>
      <c r="CA20" s="81" t="s">
        <v>2896</v>
      </c>
      <c r="CB20" s="85">
        <v>499989.11</v>
      </c>
      <c r="CC20" s="85">
        <v>1274054.8</v>
      </c>
      <c r="CD20" s="85">
        <v>530856.16666666674</v>
      </c>
      <c r="CE20" s="85">
        <v>319256.40999999997</v>
      </c>
      <c r="CF20" s="85">
        <v>-211599.75666666671</v>
      </c>
      <c r="CG20" s="82">
        <v>-39.860092046276186</v>
      </c>
      <c r="CH20" s="81" t="s">
        <v>2896</v>
      </c>
      <c r="CI20" s="85">
        <v>42859.22</v>
      </c>
      <c r="CJ20" s="85">
        <v>268000</v>
      </c>
      <c r="CK20" s="85">
        <v>111666.66666666667</v>
      </c>
      <c r="CL20" s="85">
        <v>28979.61</v>
      </c>
      <c r="CM20" s="85">
        <v>-82687.056666666671</v>
      </c>
      <c r="CN20" s="82">
        <v>-74.048110447761189</v>
      </c>
      <c r="CO20" s="81" t="s">
        <v>2896</v>
      </c>
      <c r="CP20" s="85">
        <v>57205.09</v>
      </c>
      <c r="CQ20" s="85">
        <v>421930.2</v>
      </c>
      <c r="CR20" s="85">
        <v>175804.25</v>
      </c>
      <c r="CS20" s="85">
        <v>41543.5</v>
      </c>
      <c r="CT20" s="85">
        <v>-134260.75</v>
      </c>
      <c r="CU20" s="82">
        <v>-76.36945636979766</v>
      </c>
      <c r="CV20" s="81" t="s">
        <v>2896</v>
      </c>
      <c r="CW20" s="85">
        <v>121694.93</v>
      </c>
      <c r="CX20" s="85">
        <v>380000</v>
      </c>
      <c r="CY20" s="85">
        <v>158333.33333333334</v>
      </c>
      <c r="CZ20" s="85">
        <v>45042</v>
      </c>
      <c r="DA20" s="85">
        <v>-113291.33333333334</v>
      </c>
      <c r="DB20" s="82">
        <v>-71.552421052631587</v>
      </c>
      <c r="DC20" s="81" t="s">
        <v>2896</v>
      </c>
      <c r="DD20" s="85">
        <v>26366.1</v>
      </c>
      <c r="DE20" s="85">
        <v>70000</v>
      </c>
      <c r="DF20" s="85">
        <v>29166.666666666668</v>
      </c>
      <c r="DG20" s="85">
        <v>28864.2</v>
      </c>
      <c r="DH20" s="85">
        <v>-302.46666666666664</v>
      </c>
      <c r="DI20" s="82">
        <v>-1.0370285714285714</v>
      </c>
      <c r="DJ20" s="81" t="s">
        <v>2896</v>
      </c>
      <c r="DK20" s="15">
        <f t="shared" si="41"/>
        <v>23509196.140000001</v>
      </c>
      <c r="DL20" s="15">
        <f t="shared" si="42"/>
        <v>38850261.769999996</v>
      </c>
      <c r="DM20" s="15">
        <f t="shared" si="38"/>
        <v>4104275.7375000003</v>
      </c>
      <c r="DN20" s="15">
        <f t="shared" si="43"/>
        <v>2212227.4800000004</v>
      </c>
      <c r="DO20" s="15">
        <f t="shared" si="39"/>
        <v>-1892048.2574999998</v>
      </c>
      <c r="DP20" s="15">
        <f t="shared" si="44"/>
        <v>-46.099443081094883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85">
        <v>56616807.710000001</v>
      </c>
      <c r="D21" s="85">
        <v>55000000</v>
      </c>
      <c r="E21" s="85">
        <v>22916666.666666664</v>
      </c>
      <c r="F21" s="85">
        <v>34237547.560000002</v>
      </c>
      <c r="G21" s="85">
        <v>11320880.893333334</v>
      </c>
      <c r="H21" s="82">
        <v>49.400207534545459</v>
      </c>
      <c r="I21" s="81" t="s">
        <v>2897</v>
      </c>
      <c r="J21" s="85">
        <v>7738155.0300000003</v>
      </c>
      <c r="K21" s="85">
        <v>15000000</v>
      </c>
      <c r="L21" s="85">
        <v>6250000</v>
      </c>
      <c r="M21" s="85">
        <v>4136636.89</v>
      </c>
      <c r="N21" s="85">
        <v>-2113363.11</v>
      </c>
      <c r="O21" s="82">
        <v>-33.813809759999998</v>
      </c>
      <c r="P21" s="81" t="s">
        <v>2896</v>
      </c>
      <c r="Q21" s="85">
        <v>1422144.24</v>
      </c>
      <c r="R21" s="85">
        <v>2850459.75</v>
      </c>
      <c r="S21" s="85">
        <v>1187691.5625</v>
      </c>
      <c r="T21" s="85">
        <v>1332623</v>
      </c>
      <c r="U21" s="85">
        <v>144931.4375</v>
      </c>
      <c r="V21" s="82">
        <v>12.202784129823266</v>
      </c>
      <c r="W21" s="81" t="s">
        <v>2897</v>
      </c>
      <c r="X21" s="85">
        <v>1524209.77</v>
      </c>
      <c r="Y21" s="85">
        <v>2275533</v>
      </c>
      <c r="Z21" s="85">
        <v>948138.75</v>
      </c>
      <c r="AA21" s="85">
        <v>1329701.8899999999</v>
      </c>
      <c r="AB21" s="85">
        <v>381563.14</v>
      </c>
      <c r="AC21" s="82">
        <v>40.243386318721811</v>
      </c>
      <c r="AD21" s="81" t="s">
        <v>2897</v>
      </c>
      <c r="AE21" s="85">
        <v>1403726.31</v>
      </c>
      <c r="AF21" s="85">
        <v>2903348.64</v>
      </c>
      <c r="AG21" s="85">
        <v>1209728.6000000001</v>
      </c>
      <c r="AH21" s="85">
        <v>1024516.02</v>
      </c>
      <c r="AI21" s="85">
        <v>-185212.58</v>
      </c>
      <c r="AJ21" s="82">
        <v>-15.310258846488377</v>
      </c>
      <c r="AK21" s="81" t="s">
        <v>2896</v>
      </c>
      <c r="AL21" s="85">
        <v>972632.8</v>
      </c>
      <c r="AM21" s="85">
        <v>2700000</v>
      </c>
      <c r="AN21" s="85">
        <v>1125000</v>
      </c>
      <c r="AO21" s="85">
        <v>1000112.52</v>
      </c>
      <c r="AP21" s="85">
        <v>-124887.48</v>
      </c>
      <c r="AQ21" s="82">
        <v>-11.101109333333333</v>
      </c>
      <c r="AR21" s="81" t="s">
        <v>2896</v>
      </c>
      <c r="AS21" s="85">
        <v>4064774.99</v>
      </c>
      <c r="AT21" s="85">
        <v>8695067.5</v>
      </c>
      <c r="AU21" s="85">
        <v>3622944.791666667</v>
      </c>
      <c r="AV21" s="85">
        <v>2701552.15</v>
      </c>
      <c r="AW21" s="85">
        <v>-921392.6416666666</v>
      </c>
      <c r="AX21" s="82">
        <v>-25.432146903977454</v>
      </c>
      <c r="AY21" s="81" t="s">
        <v>2896</v>
      </c>
      <c r="AZ21" s="85">
        <v>2345410.64</v>
      </c>
      <c r="BA21" s="85">
        <v>1730033</v>
      </c>
      <c r="BB21" s="85">
        <v>720847.08333333337</v>
      </c>
      <c r="BC21" s="85">
        <v>1895902.3</v>
      </c>
      <c r="BD21" s="85">
        <v>1175055.2166666668</v>
      </c>
      <c r="BE21" s="82">
        <v>163.01033101680719</v>
      </c>
      <c r="BF21" s="81" t="s">
        <v>2897</v>
      </c>
      <c r="BG21" s="85">
        <v>2313956.06</v>
      </c>
      <c r="BH21" s="85">
        <v>3927524</v>
      </c>
      <c r="BI21" s="85">
        <v>1636468.3333333335</v>
      </c>
      <c r="BJ21" s="85">
        <v>1403417.04</v>
      </c>
      <c r="BK21" s="85">
        <v>-233051.29333333333</v>
      </c>
      <c r="BL21" s="82">
        <v>-14.241112314017686</v>
      </c>
      <c r="BM21" s="81" t="s">
        <v>2896</v>
      </c>
      <c r="BN21" s="85">
        <v>1415233.77</v>
      </c>
      <c r="BO21" s="85">
        <v>1259863</v>
      </c>
      <c r="BP21" s="85">
        <v>524942.91666666674</v>
      </c>
      <c r="BQ21" s="85">
        <v>720570</v>
      </c>
      <c r="BR21" s="85">
        <v>195627.08333333334</v>
      </c>
      <c r="BS21" s="82">
        <v>37.266353563839878</v>
      </c>
      <c r="BT21" s="81" t="s">
        <v>2897</v>
      </c>
      <c r="BU21" s="85">
        <v>954304.03</v>
      </c>
      <c r="BV21" s="85">
        <v>1570000</v>
      </c>
      <c r="BW21" s="85">
        <v>654166.66666666674</v>
      </c>
      <c r="BX21" s="85">
        <v>687782</v>
      </c>
      <c r="BY21" s="85">
        <v>33615.333333333336</v>
      </c>
      <c r="BZ21" s="82">
        <v>5.138649681528662</v>
      </c>
      <c r="CA21" s="81" t="s">
        <v>2897</v>
      </c>
      <c r="CB21" s="85">
        <v>1939834.27</v>
      </c>
      <c r="CC21" s="85">
        <v>7111690</v>
      </c>
      <c r="CD21" s="85">
        <v>2963204.1666666665</v>
      </c>
      <c r="CE21" s="85">
        <v>2069160.5</v>
      </c>
      <c r="CF21" s="85">
        <v>-894043.66666666674</v>
      </c>
      <c r="CG21" s="82">
        <v>-30.171517599895385</v>
      </c>
      <c r="CH21" s="81" t="s">
        <v>2896</v>
      </c>
      <c r="CI21" s="85">
        <v>181997.21</v>
      </c>
      <c r="CJ21" s="85">
        <v>901000</v>
      </c>
      <c r="CK21" s="85">
        <v>375416.66666666669</v>
      </c>
      <c r="CL21" s="85">
        <v>129999</v>
      </c>
      <c r="CM21" s="85">
        <v>-245417.66666666669</v>
      </c>
      <c r="CN21" s="82">
        <v>-65.372075471698111</v>
      </c>
      <c r="CO21" s="81" t="s">
        <v>2896</v>
      </c>
      <c r="CP21" s="85">
        <v>1875332.89</v>
      </c>
      <c r="CQ21" s="85">
        <v>5564006.5</v>
      </c>
      <c r="CR21" s="85">
        <v>2318336.0416666665</v>
      </c>
      <c r="CS21" s="85">
        <v>1732937.75</v>
      </c>
      <c r="CT21" s="85">
        <v>-585398.29166666674</v>
      </c>
      <c r="CU21" s="82">
        <v>-25.250795447489143</v>
      </c>
      <c r="CV21" s="81" t="s">
        <v>2896</v>
      </c>
      <c r="CW21" s="85">
        <v>642110.87</v>
      </c>
      <c r="CX21" s="85">
        <v>1700000</v>
      </c>
      <c r="CY21" s="85">
        <v>708333.33333333337</v>
      </c>
      <c r="CZ21" s="85">
        <v>717786.37</v>
      </c>
      <c r="DA21" s="85">
        <v>9453.0366666666687</v>
      </c>
      <c r="DB21" s="82">
        <v>1.3345463529411765</v>
      </c>
      <c r="DC21" s="81" t="s">
        <v>2897</v>
      </c>
      <c r="DD21" s="85">
        <v>594354.06000000006</v>
      </c>
      <c r="DE21" s="85">
        <v>1575000</v>
      </c>
      <c r="DF21" s="85">
        <v>656250</v>
      </c>
      <c r="DG21" s="85">
        <v>739777.1</v>
      </c>
      <c r="DH21" s="85">
        <v>83527.100000000006</v>
      </c>
      <c r="DI21" s="82">
        <v>12.727939047619047</v>
      </c>
      <c r="DJ21" s="81" t="s">
        <v>2897</v>
      </c>
      <c r="DK21" s="15">
        <f t="shared" si="41"/>
        <v>78738215.040000007</v>
      </c>
      <c r="DL21" s="15">
        <f t="shared" si="42"/>
        <v>100763525.39</v>
      </c>
      <c r="DM21" s="15">
        <f t="shared" si="38"/>
        <v>47818135.579166658</v>
      </c>
      <c r="DN21" s="15">
        <f t="shared" si="43"/>
        <v>55860022.090000004</v>
      </c>
      <c r="DO21" s="15">
        <f t="shared" si="39"/>
        <v>8041886.5108333454</v>
      </c>
      <c r="DP21" s="15">
        <f t="shared" si="44"/>
        <v>16.817649649931194</v>
      </c>
      <c r="DQ21" s="15" t="str">
        <f t="shared" si="40"/>
        <v>OK</v>
      </c>
    </row>
    <row r="22" spans="1:197" s="25" customFormat="1" ht="15" customHeight="1">
      <c r="A22" s="36" t="s">
        <v>2820</v>
      </c>
      <c r="B22" s="36" t="s">
        <v>2821</v>
      </c>
      <c r="C22" s="85">
        <v>321628529.50999999</v>
      </c>
      <c r="D22" s="85">
        <v>402266000</v>
      </c>
      <c r="E22" s="85">
        <v>167610833.33333334</v>
      </c>
      <c r="F22" s="85">
        <v>166492950.04000002</v>
      </c>
      <c r="G22" s="85">
        <v>-1117883.2933333335</v>
      </c>
      <c r="H22" s="82">
        <v>-0.66695169464980886</v>
      </c>
      <c r="I22" s="81" t="s">
        <v>2896</v>
      </c>
      <c r="J22" s="85">
        <v>89516937.5</v>
      </c>
      <c r="K22" s="85">
        <v>167000000</v>
      </c>
      <c r="L22" s="85">
        <v>69583333.333333328</v>
      </c>
      <c r="M22" s="85">
        <v>68345049.870000005</v>
      </c>
      <c r="N22" s="85">
        <v>-1238283.4633333334</v>
      </c>
      <c r="O22" s="82">
        <v>-1.7795690491017964</v>
      </c>
      <c r="P22" s="81" t="s">
        <v>2896</v>
      </c>
      <c r="Q22" s="85">
        <v>25256685.59</v>
      </c>
      <c r="R22" s="85">
        <v>50402860</v>
      </c>
      <c r="S22" s="85">
        <v>21001191.666666664</v>
      </c>
      <c r="T22" s="85">
        <v>20148499</v>
      </c>
      <c r="U22" s="85">
        <v>-852692.66666666663</v>
      </c>
      <c r="V22" s="82">
        <v>-4.0602108689864034</v>
      </c>
      <c r="W22" s="81" t="s">
        <v>2896</v>
      </c>
      <c r="X22" s="85">
        <v>19609337.739999998</v>
      </c>
      <c r="Y22" s="85">
        <v>38763800</v>
      </c>
      <c r="Z22" s="85">
        <v>16151583.333333334</v>
      </c>
      <c r="AA22" s="85">
        <v>14818640.24</v>
      </c>
      <c r="AB22" s="85">
        <v>-1332943.0933333335</v>
      </c>
      <c r="AC22" s="82">
        <v>-8.2527085167088874</v>
      </c>
      <c r="AD22" s="81" t="s">
        <v>2896</v>
      </c>
      <c r="AE22" s="85">
        <v>19146572.77</v>
      </c>
      <c r="AF22" s="85">
        <v>38036654.950000003</v>
      </c>
      <c r="AG22" s="85">
        <v>15848606.229166666</v>
      </c>
      <c r="AH22" s="85">
        <v>13716869.470000001</v>
      </c>
      <c r="AI22" s="85">
        <v>-2131736.7591666668</v>
      </c>
      <c r="AJ22" s="82">
        <v>-13.450626057221156</v>
      </c>
      <c r="AK22" s="81" t="s">
        <v>2896</v>
      </c>
      <c r="AL22" s="85">
        <v>13957610.550000001</v>
      </c>
      <c r="AM22" s="85">
        <v>37461360</v>
      </c>
      <c r="AN22" s="85">
        <v>15608900</v>
      </c>
      <c r="AO22" s="85">
        <v>14415115</v>
      </c>
      <c r="AP22" s="85">
        <v>-1193785</v>
      </c>
      <c r="AQ22" s="82">
        <v>-7.6481046069870393</v>
      </c>
      <c r="AR22" s="81" t="s">
        <v>2896</v>
      </c>
      <c r="AS22" s="85">
        <v>40493390.5</v>
      </c>
      <c r="AT22" s="85">
        <v>72000000</v>
      </c>
      <c r="AU22" s="85">
        <v>30000000</v>
      </c>
      <c r="AV22" s="85">
        <v>29741447.870000001</v>
      </c>
      <c r="AW22" s="85">
        <v>-258552.13</v>
      </c>
      <c r="AX22" s="82">
        <v>-0.86184043333333338</v>
      </c>
      <c r="AY22" s="81" t="s">
        <v>2896</v>
      </c>
      <c r="AZ22" s="85">
        <v>18773253.859999999</v>
      </c>
      <c r="BA22" s="85">
        <v>30000000</v>
      </c>
      <c r="BB22" s="85">
        <v>12500000</v>
      </c>
      <c r="BC22" s="85">
        <v>13262629.58</v>
      </c>
      <c r="BD22" s="85">
        <v>762629.58</v>
      </c>
      <c r="BE22" s="82">
        <v>6.1010366400000002</v>
      </c>
      <c r="BF22" s="81" t="s">
        <v>2897</v>
      </c>
      <c r="BG22" s="85">
        <v>19405884.539999999</v>
      </c>
      <c r="BH22" s="85">
        <v>35733025.32</v>
      </c>
      <c r="BI22" s="85">
        <v>14888760.550000001</v>
      </c>
      <c r="BJ22" s="85">
        <v>14065125</v>
      </c>
      <c r="BK22" s="85">
        <v>-823635.55</v>
      </c>
      <c r="BL22" s="82">
        <v>-5.5319282436844626</v>
      </c>
      <c r="BM22" s="81" t="s">
        <v>2896</v>
      </c>
      <c r="BN22" s="85">
        <v>19551852.359999999</v>
      </c>
      <c r="BO22" s="85">
        <v>32000000</v>
      </c>
      <c r="BP22" s="85">
        <v>13333333.333333334</v>
      </c>
      <c r="BQ22" s="85">
        <v>13474027.74</v>
      </c>
      <c r="BR22" s="85">
        <v>140694.40666666668</v>
      </c>
      <c r="BS22" s="82">
        <v>1.0552080500000001</v>
      </c>
      <c r="BT22" s="81" t="s">
        <v>2897</v>
      </c>
      <c r="BU22" s="85">
        <v>22242969.829999998</v>
      </c>
      <c r="BV22" s="85">
        <v>40519200</v>
      </c>
      <c r="BW22" s="85">
        <v>16883000</v>
      </c>
      <c r="BX22" s="85">
        <v>15934770</v>
      </c>
      <c r="BY22" s="85">
        <v>-948230</v>
      </c>
      <c r="BZ22" s="82">
        <v>-5.6164781140792517</v>
      </c>
      <c r="CA22" s="81" t="s">
        <v>2896</v>
      </c>
      <c r="CB22" s="85">
        <v>22939900.57</v>
      </c>
      <c r="CC22" s="85">
        <v>46389838.659999996</v>
      </c>
      <c r="CD22" s="85">
        <v>19329099.441666666</v>
      </c>
      <c r="CE22" s="85">
        <v>20121951.550000001</v>
      </c>
      <c r="CF22" s="85">
        <v>792852.10833333328</v>
      </c>
      <c r="CG22" s="82">
        <v>4.1018574648347359</v>
      </c>
      <c r="CH22" s="81" t="s">
        <v>2897</v>
      </c>
      <c r="CI22" s="85">
        <v>7261385.3099999996</v>
      </c>
      <c r="CJ22" s="85">
        <v>22055000</v>
      </c>
      <c r="CK22" s="85">
        <v>9189583.333333334</v>
      </c>
      <c r="CL22" s="85">
        <v>8975733.4000000004</v>
      </c>
      <c r="CM22" s="85">
        <v>-213849.93333333335</v>
      </c>
      <c r="CN22" s="82">
        <v>-2.3270906370437543</v>
      </c>
      <c r="CO22" s="81" t="s">
        <v>2896</v>
      </c>
      <c r="CP22" s="85">
        <v>18148115.140000001</v>
      </c>
      <c r="CQ22" s="85">
        <v>39096064</v>
      </c>
      <c r="CR22" s="85">
        <v>16290026.666666666</v>
      </c>
      <c r="CS22" s="85">
        <v>15842405.57</v>
      </c>
      <c r="CT22" s="85">
        <v>-447621.09666666662</v>
      </c>
      <c r="CU22" s="82">
        <v>-2.7478229828966927</v>
      </c>
      <c r="CV22" s="81" t="s">
        <v>2896</v>
      </c>
      <c r="CW22" s="85">
        <v>7865691.8099999996</v>
      </c>
      <c r="CX22" s="85">
        <v>21100000</v>
      </c>
      <c r="CY22" s="85">
        <v>8791666.666666666</v>
      </c>
      <c r="CZ22" s="85">
        <v>7903933.3200000003</v>
      </c>
      <c r="DA22" s="85">
        <v>-887733.34666666668</v>
      </c>
      <c r="DB22" s="82">
        <v>-10.097440909952608</v>
      </c>
      <c r="DC22" s="81" t="s">
        <v>2896</v>
      </c>
      <c r="DD22" s="85">
        <v>9450899.4399999995</v>
      </c>
      <c r="DE22" s="85">
        <v>27690000</v>
      </c>
      <c r="DF22" s="85">
        <v>11537500</v>
      </c>
      <c r="DG22" s="85">
        <v>11440797.33</v>
      </c>
      <c r="DH22" s="85">
        <v>-96702.67</v>
      </c>
      <c r="DI22" s="82">
        <v>-0.83815965330444209</v>
      </c>
      <c r="DJ22" s="81" t="s">
        <v>2896</v>
      </c>
      <c r="DK22" s="15">
        <f t="shared" si="41"/>
        <v>593470234.54999995</v>
      </c>
      <c r="DL22" s="15">
        <f t="shared" si="42"/>
        <v>948513802.93000007</v>
      </c>
      <c r="DM22" s="15">
        <f t="shared" si="38"/>
        <v>458547417.88750005</v>
      </c>
      <c r="DN22" s="15">
        <f t="shared" si="43"/>
        <v>448699944.98000002</v>
      </c>
      <c r="DO22" s="15">
        <f t="shared" si="39"/>
        <v>-9847472.9075000286</v>
      </c>
      <c r="DP22" s="15">
        <f t="shared" si="44"/>
        <v>-2.1475364429848356</v>
      </c>
      <c r="DQ22" s="15" t="str">
        <f t="shared" si="40"/>
        <v>Not OK</v>
      </c>
    </row>
    <row r="23" spans="1:197" s="25" customFormat="1" ht="15" customHeight="1">
      <c r="A23" s="36" t="s">
        <v>2822</v>
      </c>
      <c r="B23" s="36" t="s">
        <v>2846</v>
      </c>
      <c r="C23" s="85">
        <v>75947154.939999998</v>
      </c>
      <c r="D23" s="85">
        <v>92000000</v>
      </c>
      <c r="E23" s="85">
        <v>38333333.333333336</v>
      </c>
      <c r="F23" s="85">
        <v>35883276.439999998</v>
      </c>
      <c r="G23" s="85">
        <v>-2450056.8933333331</v>
      </c>
      <c r="H23" s="82">
        <v>-6.3914527652173918</v>
      </c>
      <c r="I23" s="81" t="s">
        <v>2896</v>
      </c>
      <c r="J23" s="85">
        <v>18739397.73</v>
      </c>
      <c r="K23" s="85">
        <v>25000000</v>
      </c>
      <c r="L23" s="85">
        <v>10416666.666666666</v>
      </c>
      <c r="M23" s="85">
        <v>11200279.190000001</v>
      </c>
      <c r="N23" s="85">
        <v>783612.52333333332</v>
      </c>
      <c r="O23" s="82">
        <v>7.5226802240000001</v>
      </c>
      <c r="P23" s="81" t="s">
        <v>2897</v>
      </c>
      <c r="Q23" s="85">
        <v>4296799.57</v>
      </c>
      <c r="R23" s="85">
        <v>6566930</v>
      </c>
      <c r="S23" s="85">
        <v>2736220.8333333335</v>
      </c>
      <c r="T23" s="85">
        <v>2764279</v>
      </c>
      <c r="U23" s="85">
        <v>28058.166666666668</v>
      </c>
      <c r="V23" s="82">
        <v>1.0254350206260763</v>
      </c>
      <c r="W23" s="81" t="s">
        <v>2897</v>
      </c>
      <c r="X23" s="85">
        <v>3913337.35</v>
      </c>
      <c r="Y23" s="85">
        <v>4556000</v>
      </c>
      <c r="Z23" s="85">
        <v>1898333.3333333333</v>
      </c>
      <c r="AA23" s="85">
        <v>1815530</v>
      </c>
      <c r="AB23" s="85">
        <v>-82803.333333333328</v>
      </c>
      <c r="AC23" s="82">
        <v>-4.3618964003511858</v>
      </c>
      <c r="AD23" s="81" t="s">
        <v>2896</v>
      </c>
      <c r="AE23" s="85">
        <v>3591845.7</v>
      </c>
      <c r="AF23" s="85">
        <v>5417172</v>
      </c>
      <c r="AG23" s="85">
        <v>2257155</v>
      </c>
      <c r="AH23" s="85">
        <v>2438139.2600000002</v>
      </c>
      <c r="AI23" s="85">
        <v>180984.26</v>
      </c>
      <c r="AJ23" s="82">
        <v>8.0182468638618083</v>
      </c>
      <c r="AK23" s="81" t="s">
        <v>2897</v>
      </c>
      <c r="AL23" s="85">
        <v>1313992.96</v>
      </c>
      <c r="AM23" s="85">
        <v>3166980</v>
      </c>
      <c r="AN23" s="85">
        <v>1319575</v>
      </c>
      <c r="AO23" s="85">
        <v>1244074</v>
      </c>
      <c r="AP23" s="85">
        <v>-75501</v>
      </c>
      <c r="AQ23" s="82">
        <v>-5.7216149138927301</v>
      </c>
      <c r="AR23" s="81" t="s">
        <v>2896</v>
      </c>
      <c r="AS23" s="85">
        <v>7317477.1100000003</v>
      </c>
      <c r="AT23" s="85">
        <v>9000000</v>
      </c>
      <c r="AU23" s="85">
        <v>3750000</v>
      </c>
      <c r="AV23" s="85">
        <v>4575275.71</v>
      </c>
      <c r="AW23" s="85">
        <v>825275.71</v>
      </c>
      <c r="AX23" s="82">
        <v>22.007352266666665</v>
      </c>
      <c r="AY23" s="81" t="s">
        <v>2897</v>
      </c>
      <c r="AZ23" s="85">
        <v>4818870.5999999996</v>
      </c>
      <c r="BA23" s="85">
        <v>6625973</v>
      </c>
      <c r="BB23" s="85">
        <v>2760822.0833333335</v>
      </c>
      <c r="BC23" s="85">
        <v>2329937.6900000004</v>
      </c>
      <c r="BD23" s="85">
        <v>-430884.39333333331</v>
      </c>
      <c r="BE23" s="82">
        <v>-15.607104707489754</v>
      </c>
      <c r="BF23" s="81" t="s">
        <v>2896</v>
      </c>
      <c r="BG23" s="85">
        <v>3341139.81</v>
      </c>
      <c r="BH23" s="85">
        <v>4948344</v>
      </c>
      <c r="BI23" s="85">
        <v>2061810</v>
      </c>
      <c r="BJ23" s="85">
        <v>1971607.7799999998</v>
      </c>
      <c r="BK23" s="85">
        <v>-90202.22</v>
      </c>
      <c r="BL23" s="82">
        <v>-4.3749045741363179</v>
      </c>
      <c r="BM23" s="81" t="s">
        <v>2896</v>
      </c>
      <c r="BN23" s="85">
        <v>4994006.3899999997</v>
      </c>
      <c r="BO23" s="85">
        <v>7400000</v>
      </c>
      <c r="BP23" s="85">
        <v>3083333.3333333335</v>
      </c>
      <c r="BQ23" s="85">
        <v>2777621.2</v>
      </c>
      <c r="BR23" s="85">
        <v>-305712.1333333333</v>
      </c>
      <c r="BS23" s="82">
        <v>-9.9149881081081084</v>
      </c>
      <c r="BT23" s="81" t="s">
        <v>2896</v>
      </c>
      <c r="BU23" s="85">
        <v>4124717.13</v>
      </c>
      <c r="BV23" s="85">
        <v>5040000</v>
      </c>
      <c r="BW23" s="85">
        <v>2100000</v>
      </c>
      <c r="BX23" s="85">
        <v>2201066</v>
      </c>
      <c r="BY23" s="85">
        <v>101066</v>
      </c>
      <c r="BZ23" s="82">
        <v>4.8126666666666669</v>
      </c>
      <c r="CA23" s="81" t="s">
        <v>2897</v>
      </c>
      <c r="CB23" s="85">
        <v>8548665.7899999991</v>
      </c>
      <c r="CC23" s="85">
        <v>11225235.17</v>
      </c>
      <c r="CD23" s="85">
        <v>4677181.3208333338</v>
      </c>
      <c r="CE23" s="85">
        <v>4660600.5600000005</v>
      </c>
      <c r="CF23" s="85">
        <v>-16580.760833333334</v>
      </c>
      <c r="CG23" s="82">
        <v>-0.35450327229090917</v>
      </c>
      <c r="CH23" s="81" t="s">
        <v>2896</v>
      </c>
      <c r="CI23" s="85">
        <v>1159237.07</v>
      </c>
      <c r="CJ23" s="85">
        <v>2960500</v>
      </c>
      <c r="CK23" s="85">
        <v>1233541.6666666665</v>
      </c>
      <c r="CL23" s="85">
        <v>1153758.5</v>
      </c>
      <c r="CM23" s="85">
        <v>-79783.166666666657</v>
      </c>
      <c r="CN23" s="82">
        <v>-6.4678128694477284</v>
      </c>
      <c r="CO23" s="81" t="s">
        <v>2896</v>
      </c>
      <c r="CP23" s="85">
        <v>5983538.4699999997</v>
      </c>
      <c r="CQ23" s="85">
        <v>9589160</v>
      </c>
      <c r="CR23" s="85">
        <v>3995483.333333334</v>
      </c>
      <c r="CS23" s="85">
        <v>4297808.5</v>
      </c>
      <c r="CT23" s="85">
        <v>302325.16666666669</v>
      </c>
      <c r="CU23" s="82">
        <v>7.5666732018237264</v>
      </c>
      <c r="CV23" s="81" t="s">
        <v>2897</v>
      </c>
      <c r="CW23" s="85">
        <v>1851039.66</v>
      </c>
      <c r="CX23" s="85">
        <v>4690000</v>
      </c>
      <c r="CY23" s="85">
        <v>1954166.6666666665</v>
      </c>
      <c r="CZ23" s="85">
        <v>1880257</v>
      </c>
      <c r="DA23" s="85">
        <v>-73909.666666666672</v>
      </c>
      <c r="DB23" s="82">
        <v>-3.7821577825159918</v>
      </c>
      <c r="DC23" s="81" t="s">
        <v>2896</v>
      </c>
      <c r="DD23" s="85">
        <v>1903838.89</v>
      </c>
      <c r="DE23" s="85">
        <v>5150000</v>
      </c>
      <c r="DF23" s="85">
        <v>2145833.333333333</v>
      </c>
      <c r="DG23" s="85">
        <v>1955899.62</v>
      </c>
      <c r="DH23" s="85">
        <v>-189933.71333333335</v>
      </c>
      <c r="DI23" s="82">
        <v>-8.8512798446601941</v>
      </c>
      <c r="DJ23" s="81" t="s">
        <v>2896</v>
      </c>
      <c r="DK23" s="15">
        <f t="shared" si="41"/>
        <v>222622598.93999994</v>
      </c>
      <c r="DL23" s="15">
        <f t="shared" si="42"/>
        <v>345336294.17000002</v>
      </c>
      <c r="DM23" s="15">
        <f t="shared" si="38"/>
        <v>84723455.904166684</v>
      </c>
      <c r="DN23" s="15">
        <f t="shared" si="43"/>
        <v>83149410.450000003</v>
      </c>
      <c r="DO23" s="15">
        <f t="shared" si="39"/>
        <v>-1574045.4541666806</v>
      </c>
      <c r="DP23" s="15">
        <f t="shared" si="44"/>
        <v>-1.8578626631415178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85">
        <v>170268140.30000001</v>
      </c>
      <c r="D24" s="85">
        <v>200766000</v>
      </c>
      <c r="E24" s="85">
        <v>83652500</v>
      </c>
      <c r="F24" s="85">
        <v>93535696.890000001</v>
      </c>
      <c r="G24" s="85">
        <v>9883196.8900000006</v>
      </c>
      <c r="H24" s="82">
        <v>11.814586402080034</v>
      </c>
      <c r="I24" s="81" t="s">
        <v>2897</v>
      </c>
      <c r="J24" s="85">
        <v>36383296.409999996</v>
      </c>
      <c r="K24" s="85">
        <v>62000000</v>
      </c>
      <c r="L24" s="85">
        <v>25833333.333333336</v>
      </c>
      <c r="M24" s="85">
        <v>29472381.75</v>
      </c>
      <c r="N24" s="85">
        <v>3639048.4166666665</v>
      </c>
      <c r="O24" s="82">
        <v>14.086639032258063</v>
      </c>
      <c r="P24" s="81" t="s">
        <v>2897</v>
      </c>
      <c r="Q24" s="85">
        <v>7514031.9000000004</v>
      </c>
      <c r="R24" s="85">
        <v>13734905</v>
      </c>
      <c r="S24" s="85">
        <v>5722877.083333333</v>
      </c>
      <c r="T24" s="85">
        <v>5527170</v>
      </c>
      <c r="U24" s="85">
        <v>-195707.08333333334</v>
      </c>
      <c r="V24" s="82">
        <v>-3.4197324262526756</v>
      </c>
      <c r="W24" s="81" t="s">
        <v>2896</v>
      </c>
      <c r="X24" s="85">
        <v>5412611.6500000004</v>
      </c>
      <c r="Y24" s="85">
        <v>8881000</v>
      </c>
      <c r="Z24" s="85">
        <v>3700416.6666666665</v>
      </c>
      <c r="AA24" s="85">
        <v>4126143</v>
      </c>
      <c r="AB24" s="85">
        <v>425726.33333333337</v>
      </c>
      <c r="AC24" s="82">
        <v>11.504821529107081</v>
      </c>
      <c r="AD24" s="81" t="s">
        <v>2897</v>
      </c>
      <c r="AE24" s="85">
        <v>6763671.4299999997</v>
      </c>
      <c r="AF24" s="85">
        <v>12230800.5</v>
      </c>
      <c r="AG24" s="85">
        <v>5096166.875</v>
      </c>
      <c r="AH24" s="85">
        <v>5723102.25</v>
      </c>
      <c r="AI24" s="85">
        <v>626935.375</v>
      </c>
      <c r="AJ24" s="82">
        <v>12.302096661620798</v>
      </c>
      <c r="AK24" s="81" t="s">
        <v>2897</v>
      </c>
      <c r="AL24" s="85">
        <v>2967074.91</v>
      </c>
      <c r="AM24" s="85">
        <v>7764000</v>
      </c>
      <c r="AN24" s="85">
        <v>3235000</v>
      </c>
      <c r="AO24" s="85">
        <v>3260767.5</v>
      </c>
      <c r="AP24" s="85">
        <v>25767.5</v>
      </c>
      <c r="AQ24" s="82">
        <v>0.79652241112828437</v>
      </c>
      <c r="AR24" s="81" t="s">
        <v>2897</v>
      </c>
      <c r="AS24" s="85">
        <v>19580296.800000001</v>
      </c>
      <c r="AT24" s="85">
        <v>32008280</v>
      </c>
      <c r="AU24" s="85">
        <v>13336783.333333334</v>
      </c>
      <c r="AV24" s="85">
        <v>14826295.57</v>
      </c>
      <c r="AW24" s="85">
        <v>1489512.2366666666</v>
      </c>
      <c r="AX24" s="82">
        <v>11.168451938061027</v>
      </c>
      <c r="AY24" s="81" t="s">
        <v>2897</v>
      </c>
      <c r="AZ24" s="85">
        <v>8733506.2699999996</v>
      </c>
      <c r="BA24" s="85">
        <v>12745040</v>
      </c>
      <c r="BB24" s="85">
        <v>5310433.333333334</v>
      </c>
      <c r="BC24" s="85">
        <v>4571952.5</v>
      </c>
      <c r="BD24" s="85">
        <v>-738480.83333333326</v>
      </c>
      <c r="BE24" s="82">
        <v>-13.906225480657573</v>
      </c>
      <c r="BF24" s="81" t="s">
        <v>2896</v>
      </c>
      <c r="BG24" s="85">
        <v>6762241.7599999998</v>
      </c>
      <c r="BH24" s="85">
        <v>11970860</v>
      </c>
      <c r="BI24" s="85">
        <v>4987858.333333334</v>
      </c>
      <c r="BJ24" s="85">
        <v>4149887.5</v>
      </c>
      <c r="BK24" s="85">
        <v>-837970.83333333337</v>
      </c>
      <c r="BL24" s="82">
        <v>-16.800213184349328</v>
      </c>
      <c r="BM24" s="81" t="s">
        <v>2896</v>
      </c>
      <c r="BN24" s="85">
        <v>8371648.2599999998</v>
      </c>
      <c r="BO24" s="85">
        <v>12500000</v>
      </c>
      <c r="BP24" s="85">
        <v>5208333.333333334</v>
      </c>
      <c r="BQ24" s="85">
        <v>5659952.5</v>
      </c>
      <c r="BR24" s="85">
        <v>451619.16666666663</v>
      </c>
      <c r="BS24" s="82">
        <v>8.6710879999999992</v>
      </c>
      <c r="BT24" s="81" t="s">
        <v>2897</v>
      </c>
      <c r="BU24" s="85">
        <v>6703332.8200000003</v>
      </c>
      <c r="BV24" s="85">
        <v>10342300</v>
      </c>
      <c r="BW24" s="85">
        <v>4309291.666666667</v>
      </c>
      <c r="BX24" s="85">
        <v>4568929.25</v>
      </c>
      <c r="BY24" s="85">
        <v>259637.58333333334</v>
      </c>
      <c r="BZ24" s="82">
        <v>6.025064057318005</v>
      </c>
      <c r="CA24" s="81" t="s">
        <v>2897</v>
      </c>
      <c r="CB24" s="85">
        <v>10975495.26</v>
      </c>
      <c r="CC24" s="85">
        <v>21014758.010000002</v>
      </c>
      <c r="CD24" s="85">
        <v>8756149.1708333325</v>
      </c>
      <c r="CE24" s="85">
        <v>8618606.25</v>
      </c>
      <c r="CF24" s="85">
        <v>-137542.92083333334</v>
      </c>
      <c r="CG24" s="82">
        <v>-1.5708151854183545</v>
      </c>
      <c r="CH24" s="81" t="s">
        <v>2896</v>
      </c>
      <c r="CI24" s="85">
        <v>2455563.36</v>
      </c>
      <c r="CJ24" s="85">
        <v>6640000</v>
      </c>
      <c r="CK24" s="85">
        <v>2766666.666666667</v>
      </c>
      <c r="CL24" s="85">
        <v>2877967.5</v>
      </c>
      <c r="CM24" s="85">
        <v>111300.83333333333</v>
      </c>
      <c r="CN24" s="82">
        <v>4.0229216867469884</v>
      </c>
      <c r="CO24" s="81" t="s">
        <v>2897</v>
      </c>
      <c r="CP24" s="85">
        <v>7796726.4400000004</v>
      </c>
      <c r="CQ24" s="85">
        <v>14832000</v>
      </c>
      <c r="CR24" s="85">
        <v>6180000</v>
      </c>
      <c r="CS24" s="85">
        <v>6703333.5</v>
      </c>
      <c r="CT24" s="85">
        <v>523333.5</v>
      </c>
      <c r="CU24" s="82">
        <v>8.4681796116504859</v>
      </c>
      <c r="CV24" s="81" t="s">
        <v>2897</v>
      </c>
      <c r="CW24" s="85">
        <v>3982042.92</v>
      </c>
      <c r="CX24" s="85">
        <v>9610000</v>
      </c>
      <c r="CY24" s="85">
        <v>4004166.6666666665</v>
      </c>
      <c r="CZ24" s="85">
        <v>3295400.42</v>
      </c>
      <c r="DA24" s="85">
        <v>-708766.2466666667</v>
      </c>
      <c r="DB24" s="82">
        <v>-17.700717918834549</v>
      </c>
      <c r="DC24" s="81" t="s">
        <v>2896</v>
      </c>
      <c r="DD24" s="85">
        <v>3014957.77</v>
      </c>
      <c r="DE24" s="85">
        <v>8200000</v>
      </c>
      <c r="DF24" s="85">
        <v>3416666.6666666665</v>
      </c>
      <c r="DG24" s="85">
        <v>3337125</v>
      </c>
      <c r="DH24" s="85">
        <v>-79541.666666666657</v>
      </c>
      <c r="DI24" s="82">
        <v>-2.3280487804878049</v>
      </c>
      <c r="DJ24" s="81" t="s">
        <v>2896</v>
      </c>
      <c r="DK24" s="15">
        <f t="shared" si="41"/>
        <v>290040739.58000004</v>
      </c>
      <c r="DL24" s="15">
        <f t="shared" si="42"/>
        <v>408239943.50999999</v>
      </c>
      <c r="DM24" s="15">
        <f t="shared" si="38"/>
        <v>185516643.12916666</v>
      </c>
      <c r="DN24" s="15">
        <f t="shared" si="43"/>
        <v>200254711.37999997</v>
      </c>
      <c r="DO24" s="15">
        <f t="shared" si="39"/>
        <v>14738068.250833303</v>
      </c>
      <c r="DP24" s="15">
        <f t="shared" si="44"/>
        <v>7.9443375010682287</v>
      </c>
      <c r="DQ24" s="15" t="str">
        <f t="shared" si="40"/>
        <v>OK</v>
      </c>
    </row>
    <row r="25" spans="1:197" s="25" customFormat="1" ht="15" customHeight="1">
      <c r="A25" s="36" t="s">
        <v>2825</v>
      </c>
      <c r="B25" s="36" t="s">
        <v>2826</v>
      </c>
      <c r="C25" s="85">
        <v>22801908.52</v>
      </c>
      <c r="D25" s="85">
        <v>30009895</v>
      </c>
      <c r="E25" s="85">
        <v>12504122.916666668</v>
      </c>
      <c r="F25" s="85">
        <v>10676857.33</v>
      </c>
      <c r="G25" s="85">
        <v>-1827265.5866666667</v>
      </c>
      <c r="H25" s="82">
        <v>-14.613304738320478</v>
      </c>
      <c r="I25" s="81" t="s">
        <v>2896</v>
      </c>
      <c r="J25" s="85">
        <v>5682526.2300000004</v>
      </c>
      <c r="K25" s="85">
        <v>11000000</v>
      </c>
      <c r="L25" s="85">
        <v>4583333.333333333</v>
      </c>
      <c r="M25" s="85">
        <v>4440861.37</v>
      </c>
      <c r="N25" s="85">
        <v>-142471.96333333335</v>
      </c>
      <c r="O25" s="82">
        <v>-3.1084792000000001</v>
      </c>
      <c r="P25" s="81" t="s">
        <v>2896</v>
      </c>
      <c r="Q25" s="85">
        <v>1599329.32</v>
      </c>
      <c r="R25" s="85">
        <v>3059610</v>
      </c>
      <c r="S25" s="85">
        <v>1274837.5</v>
      </c>
      <c r="T25" s="85">
        <v>1246495.3</v>
      </c>
      <c r="U25" s="85">
        <v>-28342.2</v>
      </c>
      <c r="V25" s="82">
        <v>-2.2232009962053985</v>
      </c>
      <c r="W25" s="81" t="s">
        <v>2896</v>
      </c>
      <c r="X25" s="85">
        <v>1000265.33</v>
      </c>
      <c r="Y25" s="85">
        <v>1049800</v>
      </c>
      <c r="Z25" s="85">
        <v>437416.66666666674</v>
      </c>
      <c r="AA25" s="85">
        <v>729291.6</v>
      </c>
      <c r="AB25" s="85">
        <v>291874.93333333335</v>
      </c>
      <c r="AC25" s="82">
        <v>66.726980377214716</v>
      </c>
      <c r="AD25" s="81" t="s">
        <v>2897</v>
      </c>
      <c r="AE25" s="85">
        <v>1356642.36</v>
      </c>
      <c r="AF25" s="85">
        <v>2684313.54</v>
      </c>
      <c r="AG25" s="85">
        <v>1118463.9750000001</v>
      </c>
      <c r="AH25" s="85">
        <v>847929.61</v>
      </c>
      <c r="AI25" s="85">
        <v>-270534.36499999999</v>
      </c>
      <c r="AJ25" s="82">
        <v>-24.188026708683221</v>
      </c>
      <c r="AK25" s="81" t="s">
        <v>2896</v>
      </c>
      <c r="AL25" s="85">
        <v>579575.62</v>
      </c>
      <c r="AM25" s="85">
        <v>1546000</v>
      </c>
      <c r="AN25" s="85">
        <v>644166.66666666674</v>
      </c>
      <c r="AO25" s="85">
        <v>654597.91999999993</v>
      </c>
      <c r="AP25" s="85">
        <v>10431.253333333334</v>
      </c>
      <c r="AQ25" s="82">
        <v>1.6193407503234154</v>
      </c>
      <c r="AR25" s="81" t="s">
        <v>2897</v>
      </c>
      <c r="AS25" s="85">
        <v>2261826.7200000002</v>
      </c>
      <c r="AT25" s="85">
        <v>4000000</v>
      </c>
      <c r="AU25" s="85">
        <v>1666666.6666666667</v>
      </c>
      <c r="AV25" s="85">
        <v>1479902.41</v>
      </c>
      <c r="AW25" s="85">
        <v>-186764.25666666665</v>
      </c>
      <c r="AX25" s="82">
        <v>-11.205855400000001</v>
      </c>
      <c r="AY25" s="81" t="s">
        <v>2896</v>
      </c>
      <c r="AZ25" s="85">
        <v>1272671.6000000001</v>
      </c>
      <c r="BA25" s="85">
        <v>1812676.5</v>
      </c>
      <c r="BB25" s="85">
        <v>755281.875</v>
      </c>
      <c r="BC25" s="85">
        <v>805946.4</v>
      </c>
      <c r="BD25" s="85">
        <v>50664.525000000001</v>
      </c>
      <c r="BE25" s="82">
        <v>6.7080287078251413</v>
      </c>
      <c r="BF25" s="81" t="s">
        <v>2897</v>
      </c>
      <c r="BG25" s="85">
        <v>962082.96</v>
      </c>
      <c r="BH25" s="85">
        <v>1911763.8</v>
      </c>
      <c r="BI25" s="85">
        <v>796568.25</v>
      </c>
      <c r="BJ25" s="85">
        <v>651164.47</v>
      </c>
      <c r="BK25" s="85">
        <v>-145403.78</v>
      </c>
      <c r="BL25" s="82">
        <v>-18.253775492558233</v>
      </c>
      <c r="BM25" s="81" t="s">
        <v>2896</v>
      </c>
      <c r="BN25" s="85">
        <v>1307800.79</v>
      </c>
      <c r="BO25" s="85">
        <v>2200000</v>
      </c>
      <c r="BP25" s="85">
        <v>916666.66666666663</v>
      </c>
      <c r="BQ25" s="85">
        <v>847662.80999999994</v>
      </c>
      <c r="BR25" s="85">
        <v>-69003.856666666674</v>
      </c>
      <c r="BS25" s="82">
        <v>-7.5276934545454548</v>
      </c>
      <c r="BT25" s="81" t="s">
        <v>2896</v>
      </c>
      <c r="BU25" s="85">
        <v>1489748.69</v>
      </c>
      <c r="BV25" s="85">
        <v>2718000</v>
      </c>
      <c r="BW25" s="85">
        <v>1132500</v>
      </c>
      <c r="BX25" s="85">
        <v>940441.95</v>
      </c>
      <c r="BY25" s="85">
        <v>-192058.05</v>
      </c>
      <c r="BZ25" s="82">
        <v>-16.958768211920528</v>
      </c>
      <c r="CA25" s="81" t="s">
        <v>2896</v>
      </c>
      <c r="CB25" s="85">
        <v>1594533.46</v>
      </c>
      <c r="CC25" s="85">
        <v>3332653.57</v>
      </c>
      <c r="CD25" s="85">
        <v>1388605.6541666666</v>
      </c>
      <c r="CE25" s="85">
        <v>1208703.1000000001</v>
      </c>
      <c r="CF25" s="85">
        <v>-179902.55416666667</v>
      </c>
      <c r="CG25" s="82">
        <v>-12.955625927839838</v>
      </c>
      <c r="CH25" s="81" t="s">
        <v>2896</v>
      </c>
      <c r="CI25" s="85">
        <v>450977.85</v>
      </c>
      <c r="CJ25" s="85">
        <v>1430000</v>
      </c>
      <c r="CK25" s="85">
        <v>595833.33333333337</v>
      </c>
      <c r="CL25" s="85">
        <v>550472.80000000005</v>
      </c>
      <c r="CM25" s="85">
        <v>-45360.53333333334</v>
      </c>
      <c r="CN25" s="82">
        <v>-7.612956643356644</v>
      </c>
      <c r="CO25" s="81" t="s">
        <v>2896</v>
      </c>
      <c r="CP25" s="85">
        <v>1270424.74</v>
      </c>
      <c r="CQ25" s="85">
        <v>2462529.6800000002</v>
      </c>
      <c r="CR25" s="85">
        <v>1026054.0333333333</v>
      </c>
      <c r="CS25" s="85">
        <v>1041338.12</v>
      </c>
      <c r="CT25" s="85">
        <v>15284.086666666666</v>
      </c>
      <c r="CU25" s="82">
        <v>1.4895986147058338</v>
      </c>
      <c r="CV25" s="81" t="s">
        <v>2897</v>
      </c>
      <c r="CW25" s="85">
        <v>376093.28</v>
      </c>
      <c r="CX25" s="85">
        <v>1135000</v>
      </c>
      <c r="CY25" s="85">
        <v>472916.66666666669</v>
      </c>
      <c r="CZ25" s="85">
        <v>433310</v>
      </c>
      <c r="DA25" s="85">
        <v>-39606.666666666672</v>
      </c>
      <c r="DB25" s="82">
        <v>-8.3749779735682814</v>
      </c>
      <c r="DC25" s="81" t="s">
        <v>2896</v>
      </c>
      <c r="DD25" s="85">
        <v>496163.21</v>
      </c>
      <c r="DE25" s="85">
        <v>1400000</v>
      </c>
      <c r="DF25" s="85">
        <v>583333.33333333337</v>
      </c>
      <c r="DG25" s="85">
        <v>548945.10000000009</v>
      </c>
      <c r="DH25" s="85">
        <v>-34388.233333333337</v>
      </c>
      <c r="DI25" s="82">
        <v>-5.8951257142857143</v>
      </c>
      <c r="DJ25" s="81" t="s">
        <v>2896</v>
      </c>
      <c r="DK25" s="15">
        <f t="shared" si="41"/>
        <v>75203340.859999955</v>
      </c>
      <c r="DL25" s="15">
        <f t="shared" si="42"/>
        <v>122752242.09</v>
      </c>
      <c r="DM25" s="15">
        <f t="shared" si="38"/>
        <v>29896767.537500005</v>
      </c>
      <c r="DN25" s="15">
        <f t="shared" si="43"/>
        <v>27103920.290000003</v>
      </c>
      <c r="DO25" s="15">
        <f t="shared" si="39"/>
        <v>-2792847.2475000024</v>
      </c>
      <c r="DP25" s="15">
        <f t="shared" si="44"/>
        <v>-9.3416361618254822</v>
      </c>
      <c r="DQ25" s="15" t="str">
        <f t="shared" si="40"/>
        <v>Not OK</v>
      </c>
    </row>
    <row r="26" spans="1:197" s="25" customFormat="1" ht="15" customHeight="1">
      <c r="A26" s="36" t="s">
        <v>2827</v>
      </c>
      <c r="B26" s="36" t="s">
        <v>2828</v>
      </c>
      <c r="C26" s="85">
        <v>84868890.109999999</v>
      </c>
      <c r="D26" s="85">
        <v>108521299</v>
      </c>
      <c r="E26" s="85">
        <v>45217207.916666664</v>
      </c>
      <c r="F26" s="85">
        <v>38735843.660000004</v>
      </c>
      <c r="G26" s="85">
        <v>-6481364.2566666668</v>
      </c>
      <c r="H26" s="82">
        <v>-14.333844470475791</v>
      </c>
      <c r="I26" s="81" t="s">
        <v>2896</v>
      </c>
      <c r="J26" s="85">
        <v>16794466.739999998</v>
      </c>
      <c r="K26" s="85">
        <v>31000000</v>
      </c>
      <c r="L26" s="85">
        <v>12916666.666666668</v>
      </c>
      <c r="M26" s="85">
        <v>10551259.790000001</v>
      </c>
      <c r="N26" s="85">
        <v>-2365406.8766666669</v>
      </c>
      <c r="O26" s="82">
        <v>-18.312827432258064</v>
      </c>
      <c r="P26" s="81" t="s">
        <v>2896</v>
      </c>
      <c r="Q26" s="85">
        <v>1599767.19</v>
      </c>
      <c r="R26" s="85">
        <v>2959800</v>
      </c>
      <c r="S26" s="85">
        <v>1233250</v>
      </c>
      <c r="T26" s="85">
        <v>1351677.9100000001</v>
      </c>
      <c r="U26" s="85">
        <v>118427.91</v>
      </c>
      <c r="V26" s="82">
        <v>9.6029118183661044</v>
      </c>
      <c r="W26" s="81" t="s">
        <v>2897</v>
      </c>
      <c r="X26" s="85">
        <v>1085632.22</v>
      </c>
      <c r="Y26" s="85">
        <v>2868300.76</v>
      </c>
      <c r="Z26" s="85">
        <v>1195125.3166666667</v>
      </c>
      <c r="AA26" s="85">
        <v>755607.44</v>
      </c>
      <c r="AB26" s="85">
        <v>-439517.87666666665</v>
      </c>
      <c r="AC26" s="82">
        <v>-36.775882038255986</v>
      </c>
      <c r="AD26" s="81" t="s">
        <v>2896</v>
      </c>
      <c r="AE26" s="85">
        <v>3170241.45</v>
      </c>
      <c r="AF26" s="85">
        <v>6517834.0099999998</v>
      </c>
      <c r="AG26" s="85">
        <v>2715764.1708333334</v>
      </c>
      <c r="AH26" s="85">
        <v>2688093.61</v>
      </c>
      <c r="AI26" s="85">
        <v>-27670.560833333333</v>
      </c>
      <c r="AJ26" s="82">
        <v>-1.0188867328948747</v>
      </c>
      <c r="AK26" s="81" t="s">
        <v>2896</v>
      </c>
      <c r="AL26" s="85">
        <v>759091.5</v>
      </c>
      <c r="AM26" s="85">
        <v>5046300</v>
      </c>
      <c r="AN26" s="85">
        <v>2102625</v>
      </c>
      <c r="AO26" s="85">
        <v>1163314.8499999999</v>
      </c>
      <c r="AP26" s="85">
        <v>-939310.15</v>
      </c>
      <c r="AQ26" s="82">
        <v>-44.67321324534808</v>
      </c>
      <c r="AR26" s="81" t="s">
        <v>2896</v>
      </c>
      <c r="AS26" s="85">
        <v>6486368.0999999996</v>
      </c>
      <c r="AT26" s="85">
        <v>12000000</v>
      </c>
      <c r="AU26" s="85">
        <v>5000000</v>
      </c>
      <c r="AV26" s="85">
        <v>4137204.09</v>
      </c>
      <c r="AW26" s="85">
        <v>-862795.91</v>
      </c>
      <c r="AX26" s="82">
        <v>-17.2559182</v>
      </c>
      <c r="AY26" s="81" t="s">
        <v>2896</v>
      </c>
      <c r="AZ26" s="85">
        <v>2245082.41</v>
      </c>
      <c r="BA26" s="85">
        <v>4245721</v>
      </c>
      <c r="BB26" s="85">
        <v>1769050.4166666665</v>
      </c>
      <c r="BC26" s="85">
        <v>1797738.62</v>
      </c>
      <c r="BD26" s="85">
        <v>28688.203333333331</v>
      </c>
      <c r="BE26" s="82">
        <v>1.6216724556323885</v>
      </c>
      <c r="BF26" s="81" t="s">
        <v>2897</v>
      </c>
      <c r="BG26" s="85">
        <v>3030132.56</v>
      </c>
      <c r="BH26" s="85">
        <v>5786557</v>
      </c>
      <c r="BI26" s="85">
        <v>2411065.4166666665</v>
      </c>
      <c r="BJ26" s="85">
        <v>1663107.72</v>
      </c>
      <c r="BK26" s="85">
        <v>-747957.69666666666</v>
      </c>
      <c r="BL26" s="82">
        <v>-31.021874873089473</v>
      </c>
      <c r="BM26" s="81" t="s">
        <v>2896</v>
      </c>
      <c r="BN26" s="85">
        <v>1774923.42</v>
      </c>
      <c r="BO26" s="85">
        <v>3000000</v>
      </c>
      <c r="BP26" s="85">
        <v>1250000</v>
      </c>
      <c r="BQ26" s="85">
        <v>915690.98</v>
      </c>
      <c r="BR26" s="85">
        <v>-334309.02</v>
      </c>
      <c r="BS26" s="82">
        <v>-26.744721599999998</v>
      </c>
      <c r="BT26" s="81" t="s">
        <v>2896</v>
      </c>
      <c r="BU26" s="85">
        <v>3357805.63</v>
      </c>
      <c r="BV26" s="85">
        <v>5063280</v>
      </c>
      <c r="BW26" s="85">
        <v>2109700</v>
      </c>
      <c r="BX26" s="85">
        <v>2451331.87</v>
      </c>
      <c r="BY26" s="85">
        <v>341631.87</v>
      </c>
      <c r="BZ26" s="82">
        <v>16.193386263449778</v>
      </c>
      <c r="CA26" s="81" t="s">
        <v>2897</v>
      </c>
      <c r="CB26" s="85">
        <v>3223334.96</v>
      </c>
      <c r="CC26" s="85">
        <v>6050725.4000000004</v>
      </c>
      <c r="CD26" s="85">
        <v>2521135.5833333335</v>
      </c>
      <c r="CE26" s="85">
        <v>3292917.16</v>
      </c>
      <c r="CF26" s="85">
        <v>771781.57666666678</v>
      </c>
      <c r="CG26" s="82">
        <v>30.612458202119036</v>
      </c>
      <c r="CH26" s="81" t="s">
        <v>2897</v>
      </c>
      <c r="CI26" s="85">
        <v>881047.02</v>
      </c>
      <c r="CJ26" s="85">
        <v>3100000</v>
      </c>
      <c r="CK26" s="85">
        <v>1291666.6666666667</v>
      </c>
      <c r="CL26" s="85">
        <v>996090.87</v>
      </c>
      <c r="CM26" s="85">
        <v>-295575.79666666669</v>
      </c>
      <c r="CN26" s="82">
        <v>-22.883287483870969</v>
      </c>
      <c r="CO26" s="81" t="s">
        <v>2896</v>
      </c>
      <c r="CP26" s="85">
        <v>2538316.0099999998</v>
      </c>
      <c r="CQ26" s="85">
        <v>3081367.67</v>
      </c>
      <c r="CR26" s="85">
        <v>1283903.1958333333</v>
      </c>
      <c r="CS26" s="85">
        <v>1929628.4899999998</v>
      </c>
      <c r="CT26" s="85">
        <v>645725.29416666669</v>
      </c>
      <c r="CU26" s="82">
        <v>50.293923736793147</v>
      </c>
      <c r="CV26" s="81" t="s">
        <v>2897</v>
      </c>
      <c r="CW26" s="85">
        <v>1238032.47</v>
      </c>
      <c r="CX26" s="85">
        <v>2560300</v>
      </c>
      <c r="CY26" s="85">
        <v>1066791.6666666665</v>
      </c>
      <c r="CZ26" s="85">
        <v>1307577.44</v>
      </c>
      <c r="DA26" s="85">
        <v>240785.77333333335</v>
      </c>
      <c r="DB26" s="82">
        <v>22.571021208452134</v>
      </c>
      <c r="DC26" s="81" t="s">
        <v>2897</v>
      </c>
      <c r="DD26" s="85">
        <v>1128663.3700000001</v>
      </c>
      <c r="DE26" s="85">
        <v>2800000</v>
      </c>
      <c r="DF26" s="85">
        <v>1166666.6666666665</v>
      </c>
      <c r="DG26" s="85">
        <v>1166206.54</v>
      </c>
      <c r="DH26" s="85">
        <v>-460.12666666666667</v>
      </c>
      <c r="DI26" s="82">
        <v>-3.943942857142857E-2</v>
      </c>
      <c r="DJ26" s="81" t="s">
        <v>2896</v>
      </c>
      <c r="DK26" s="15">
        <f t="shared" si="41"/>
        <v>123069854.64999999</v>
      </c>
      <c r="DL26" s="15">
        <f t="shared" si="42"/>
        <v>184601484.84</v>
      </c>
      <c r="DM26" s="15">
        <f t="shared" si="38"/>
        <v>85250618.683333352</v>
      </c>
      <c r="DN26" s="15">
        <f t="shared" si="43"/>
        <v>74903291.039999992</v>
      </c>
      <c r="DO26" s="15">
        <f t="shared" si="39"/>
        <v>-10347327.643333361</v>
      </c>
      <c r="DP26" s="15">
        <f t="shared" si="44"/>
        <v>-12.137539648561262</v>
      </c>
      <c r="DQ26" s="15" t="str">
        <f t="shared" si="40"/>
        <v>Not OK</v>
      </c>
    </row>
    <row r="27" spans="1:197" s="25" customFormat="1" ht="15" customHeight="1">
      <c r="A27" s="36" t="s">
        <v>2829</v>
      </c>
      <c r="B27" s="36" t="s">
        <v>2830</v>
      </c>
      <c r="C27" s="85">
        <v>24160034.710000001</v>
      </c>
      <c r="D27" s="85">
        <v>30375000</v>
      </c>
      <c r="E27" s="85">
        <v>12656250</v>
      </c>
      <c r="F27" s="85">
        <v>12247549.890000001</v>
      </c>
      <c r="G27" s="85">
        <v>-408700.11</v>
      </c>
      <c r="H27" s="82">
        <v>-3.2292354370370373</v>
      </c>
      <c r="I27" s="81" t="s">
        <v>2896</v>
      </c>
      <c r="J27" s="85">
        <v>9838513.3900000006</v>
      </c>
      <c r="K27" s="85">
        <v>18000000</v>
      </c>
      <c r="L27" s="85">
        <v>7500000</v>
      </c>
      <c r="M27" s="85">
        <v>5872895.2700000005</v>
      </c>
      <c r="N27" s="85">
        <v>-1627104.73</v>
      </c>
      <c r="O27" s="82">
        <v>-21.694729733333332</v>
      </c>
      <c r="P27" s="81" t="s">
        <v>2896</v>
      </c>
      <c r="Q27" s="85">
        <v>1517625.24</v>
      </c>
      <c r="R27" s="85">
        <v>2875722</v>
      </c>
      <c r="S27" s="85">
        <v>1198217.5</v>
      </c>
      <c r="T27" s="85">
        <v>974721.77000000014</v>
      </c>
      <c r="U27" s="85">
        <v>-223495.73</v>
      </c>
      <c r="V27" s="82">
        <v>-18.652350679238118</v>
      </c>
      <c r="W27" s="81" t="s">
        <v>2896</v>
      </c>
      <c r="X27" s="85">
        <v>1313351.6799999999</v>
      </c>
      <c r="Y27" s="85">
        <v>2200000</v>
      </c>
      <c r="Z27" s="85">
        <v>916666.66666666663</v>
      </c>
      <c r="AA27" s="85">
        <v>1056058.4100000001</v>
      </c>
      <c r="AB27" s="85">
        <v>139391.74333333332</v>
      </c>
      <c r="AC27" s="82">
        <v>15.206372</v>
      </c>
      <c r="AD27" s="81" t="s">
        <v>2897</v>
      </c>
      <c r="AE27" s="85">
        <v>1019260.68</v>
      </c>
      <c r="AF27" s="85">
        <v>1765300</v>
      </c>
      <c r="AG27" s="85">
        <v>735541.66666666674</v>
      </c>
      <c r="AH27" s="85">
        <v>629446.53999999992</v>
      </c>
      <c r="AI27" s="85">
        <v>-106095.12666666666</v>
      </c>
      <c r="AJ27" s="82">
        <v>-14.424081119356483</v>
      </c>
      <c r="AK27" s="81" t="s">
        <v>2896</v>
      </c>
      <c r="AL27" s="85">
        <v>611363.66</v>
      </c>
      <c r="AM27" s="85">
        <v>1493500</v>
      </c>
      <c r="AN27" s="85">
        <v>622291.66666666674</v>
      </c>
      <c r="AO27" s="85">
        <v>503109.69</v>
      </c>
      <c r="AP27" s="85">
        <v>-119181.97666666668</v>
      </c>
      <c r="AQ27" s="82">
        <v>-19.152108737864076</v>
      </c>
      <c r="AR27" s="81" t="s">
        <v>2896</v>
      </c>
      <c r="AS27" s="85">
        <v>3506524.07</v>
      </c>
      <c r="AT27" s="85">
        <v>7000000</v>
      </c>
      <c r="AU27" s="85">
        <v>2916666.666666667</v>
      </c>
      <c r="AV27" s="85">
        <v>2428858.0499999998</v>
      </c>
      <c r="AW27" s="85">
        <v>-487808.61666666664</v>
      </c>
      <c r="AX27" s="82">
        <v>-16.724866857142857</v>
      </c>
      <c r="AY27" s="81" t="s">
        <v>2896</v>
      </c>
      <c r="AZ27" s="85">
        <v>1541086.76</v>
      </c>
      <c r="BA27" s="85">
        <v>2626953</v>
      </c>
      <c r="BB27" s="85">
        <v>1094563.75</v>
      </c>
      <c r="BC27" s="85">
        <v>730482.78</v>
      </c>
      <c r="BD27" s="85">
        <v>-364080.97</v>
      </c>
      <c r="BE27" s="82">
        <v>-33.262655555695133</v>
      </c>
      <c r="BF27" s="81" t="s">
        <v>2896</v>
      </c>
      <c r="BG27" s="85">
        <v>1413567.88</v>
      </c>
      <c r="BH27" s="85">
        <v>2433856</v>
      </c>
      <c r="BI27" s="85">
        <v>1014106.6666666667</v>
      </c>
      <c r="BJ27" s="85">
        <v>605258.96</v>
      </c>
      <c r="BK27" s="85">
        <v>-408847.70666666667</v>
      </c>
      <c r="BL27" s="82">
        <v>-40.316045649372846</v>
      </c>
      <c r="BM27" s="81" t="s">
        <v>2896</v>
      </c>
      <c r="BN27" s="85">
        <v>1661284.38</v>
      </c>
      <c r="BO27" s="85">
        <v>2500000</v>
      </c>
      <c r="BP27" s="85">
        <v>1041666.6666666666</v>
      </c>
      <c r="BQ27" s="85">
        <v>787344.4</v>
      </c>
      <c r="BR27" s="85">
        <v>-254322.26666666669</v>
      </c>
      <c r="BS27" s="82">
        <v>-24.414937599999998</v>
      </c>
      <c r="BT27" s="81" t="s">
        <v>2896</v>
      </c>
      <c r="BU27" s="85">
        <v>1244443.3</v>
      </c>
      <c r="BV27" s="85">
        <v>1961000</v>
      </c>
      <c r="BW27" s="85">
        <v>817083.33333333337</v>
      </c>
      <c r="BX27" s="85">
        <v>669429.31000000006</v>
      </c>
      <c r="BY27" s="85">
        <v>-147654.02333333332</v>
      </c>
      <c r="BZ27" s="82">
        <v>-18.070864660887302</v>
      </c>
      <c r="CA27" s="81" t="s">
        <v>2896</v>
      </c>
      <c r="CB27" s="85">
        <v>2174228.08</v>
      </c>
      <c r="CC27" s="85">
        <v>4250818.87</v>
      </c>
      <c r="CD27" s="85">
        <v>1771174.5291666666</v>
      </c>
      <c r="CE27" s="85">
        <v>1674724.3299999998</v>
      </c>
      <c r="CF27" s="85">
        <v>-96450.199166666673</v>
      </c>
      <c r="CG27" s="82">
        <v>-5.4455502593550875</v>
      </c>
      <c r="CH27" s="81" t="s">
        <v>2896</v>
      </c>
      <c r="CI27" s="85">
        <v>418118.2</v>
      </c>
      <c r="CJ27" s="85">
        <v>1390000</v>
      </c>
      <c r="CK27" s="85">
        <v>579166.66666666674</v>
      </c>
      <c r="CL27" s="85">
        <v>386569.14</v>
      </c>
      <c r="CM27" s="85">
        <v>-192597.5266666667</v>
      </c>
      <c r="CN27" s="82">
        <v>-33.254249208633098</v>
      </c>
      <c r="CO27" s="81" t="s">
        <v>2896</v>
      </c>
      <c r="CP27" s="85">
        <v>1456001.52</v>
      </c>
      <c r="CQ27" s="85">
        <v>2406000</v>
      </c>
      <c r="CR27" s="85">
        <v>1002500</v>
      </c>
      <c r="CS27" s="85">
        <v>1285567.21</v>
      </c>
      <c r="CT27" s="85">
        <v>283067.21000000002</v>
      </c>
      <c r="CU27" s="82">
        <v>28.236130673316708</v>
      </c>
      <c r="CV27" s="81" t="s">
        <v>2897</v>
      </c>
      <c r="CW27" s="85">
        <v>748955.54</v>
      </c>
      <c r="CX27" s="85">
        <v>1847000</v>
      </c>
      <c r="CY27" s="85">
        <v>769583.33333333337</v>
      </c>
      <c r="CZ27" s="85">
        <v>662130.23</v>
      </c>
      <c r="DA27" s="85">
        <v>-107453.10333333335</v>
      </c>
      <c r="DB27" s="82">
        <v>-13.962503952355171</v>
      </c>
      <c r="DC27" s="81" t="s">
        <v>2896</v>
      </c>
      <c r="DD27" s="85">
        <v>565136.48</v>
      </c>
      <c r="DE27" s="85">
        <v>1500000</v>
      </c>
      <c r="DF27" s="85">
        <v>625000</v>
      </c>
      <c r="DG27" s="85">
        <v>493417.61</v>
      </c>
      <c r="DH27" s="85">
        <v>-131582.39000000001</v>
      </c>
      <c r="DI27" s="82">
        <v>-21.053182400000001</v>
      </c>
      <c r="DJ27" s="81" t="s">
        <v>2896</v>
      </c>
      <c r="DK27" s="15">
        <f t="shared" si="41"/>
        <v>60145448.920000002</v>
      </c>
      <c r="DL27" s="15">
        <f t="shared" si="42"/>
        <v>97625149.870000005</v>
      </c>
      <c r="DM27" s="15">
        <f t="shared" si="38"/>
        <v>35260479.112500004</v>
      </c>
      <c r="DN27" s="15">
        <f t="shared" si="43"/>
        <v>31007563.59</v>
      </c>
      <c r="DO27" s="15">
        <f t="shared" si="39"/>
        <v>-4252915.5225000046</v>
      </c>
      <c r="DP27" s="15">
        <f t="shared" si="44"/>
        <v>-12.061422957217635</v>
      </c>
      <c r="DQ27" s="15" t="str">
        <f t="shared" si="40"/>
        <v>Not OK</v>
      </c>
    </row>
    <row r="28" spans="1:197" s="25" customFormat="1" ht="15" customHeight="1">
      <c r="A28" s="36" t="s">
        <v>2831</v>
      </c>
      <c r="B28" s="36" t="s">
        <v>2832</v>
      </c>
      <c r="C28" s="85">
        <v>35124045.200000003</v>
      </c>
      <c r="D28" s="85">
        <v>38117822</v>
      </c>
      <c r="E28" s="85">
        <v>15882425.833333334</v>
      </c>
      <c r="F28" s="85">
        <v>12687574.870000001</v>
      </c>
      <c r="G28" s="85">
        <v>-3194850.9633333334</v>
      </c>
      <c r="H28" s="82">
        <v>-20.115635966818882</v>
      </c>
      <c r="I28" s="81" t="s">
        <v>2896</v>
      </c>
      <c r="J28" s="85">
        <v>5811580.25</v>
      </c>
      <c r="K28" s="85">
        <v>10000000</v>
      </c>
      <c r="L28" s="85">
        <v>4166666.6666666665</v>
      </c>
      <c r="M28" s="85">
        <v>3771221.0599999996</v>
      </c>
      <c r="N28" s="85">
        <v>-395445.60666666669</v>
      </c>
      <c r="O28" s="82">
        <v>-9.4906945599999997</v>
      </c>
      <c r="P28" s="81" t="s">
        <v>2896</v>
      </c>
      <c r="Q28" s="85">
        <v>1182348.47</v>
      </c>
      <c r="R28" s="85">
        <v>2235615.21</v>
      </c>
      <c r="S28" s="85">
        <v>931506.33750000002</v>
      </c>
      <c r="T28" s="85">
        <v>1196058.1299999999</v>
      </c>
      <c r="U28" s="85">
        <v>264551.79249999998</v>
      </c>
      <c r="V28" s="82">
        <v>28.400428622956095</v>
      </c>
      <c r="W28" s="81" t="s">
        <v>2897</v>
      </c>
      <c r="X28" s="85">
        <v>1261672.18</v>
      </c>
      <c r="Y28" s="85">
        <v>2028200</v>
      </c>
      <c r="Z28" s="85">
        <v>845083.33333333337</v>
      </c>
      <c r="AA28" s="85">
        <v>859210.60000000009</v>
      </c>
      <c r="AB28" s="85">
        <v>14127.266666666666</v>
      </c>
      <c r="AC28" s="82">
        <v>1.6717010156789271</v>
      </c>
      <c r="AD28" s="81" t="s">
        <v>2897</v>
      </c>
      <c r="AE28" s="85">
        <v>1042355.08</v>
      </c>
      <c r="AF28" s="85">
        <v>2180816.2000000002</v>
      </c>
      <c r="AG28" s="85">
        <v>908673.41666666674</v>
      </c>
      <c r="AH28" s="85">
        <v>922547.77</v>
      </c>
      <c r="AI28" s="85">
        <v>13874.353333333333</v>
      </c>
      <c r="AJ28" s="82">
        <v>1.5268800736164745</v>
      </c>
      <c r="AK28" s="81" t="s">
        <v>2897</v>
      </c>
      <c r="AL28" s="85">
        <v>363725.24</v>
      </c>
      <c r="AM28" s="85">
        <v>1617472</v>
      </c>
      <c r="AN28" s="85">
        <v>673946.66666666663</v>
      </c>
      <c r="AO28" s="85">
        <v>550582.26</v>
      </c>
      <c r="AP28" s="85">
        <v>-123364.40666666668</v>
      </c>
      <c r="AQ28" s="82">
        <v>-18.304772880148775</v>
      </c>
      <c r="AR28" s="81" t="s">
        <v>2896</v>
      </c>
      <c r="AS28" s="85">
        <v>3659705.72</v>
      </c>
      <c r="AT28" s="85">
        <v>8982727.0399999991</v>
      </c>
      <c r="AU28" s="85">
        <v>3742802.9333333336</v>
      </c>
      <c r="AV28" s="85">
        <v>2135473.8199999998</v>
      </c>
      <c r="AW28" s="85">
        <v>-1607329.1133333333</v>
      </c>
      <c r="AX28" s="82">
        <v>-42.944529593543123</v>
      </c>
      <c r="AY28" s="81" t="s">
        <v>2896</v>
      </c>
      <c r="AZ28" s="85">
        <v>2152732.12</v>
      </c>
      <c r="BA28" s="85">
        <v>1272520</v>
      </c>
      <c r="BB28" s="85">
        <v>530216.66666666674</v>
      </c>
      <c r="BC28" s="85">
        <v>631532</v>
      </c>
      <c r="BD28" s="85">
        <v>101315.33333333334</v>
      </c>
      <c r="BE28" s="82">
        <v>19.108289064219029</v>
      </c>
      <c r="BF28" s="81" t="s">
        <v>2897</v>
      </c>
      <c r="BG28" s="85">
        <v>1313311.06</v>
      </c>
      <c r="BH28" s="85">
        <v>2550576.33</v>
      </c>
      <c r="BI28" s="85">
        <v>1062740.1375</v>
      </c>
      <c r="BJ28" s="85">
        <v>718097.90999999992</v>
      </c>
      <c r="BK28" s="85">
        <v>-344642.22749999998</v>
      </c>
      <c r="BL28" s="82">
        <v>-32.429586061437341</v>
      </c>
      <c r="BM28" s="81" t="s">
        <v>2896</v>
      </c>
      <c r="BN28" s="85">
        <v>1945768.41</v>
      </c>
      <c r="BO28" s="85">
        <v>3000000</v>
      </c>
      <c r="BP28" s="85">
        <v>1250000</v>
      </c>
      <c r="BQ28" s="85">
        <v>947618.65</v>
      </c>
      <c r="BR28" s="85">
        <v>-302381.34999999998</v>
      </c>
      <c r="BS28" s="82">
        <v>-24.190508000000001</v>
      </c>
      <c r="BT28" s="81" t="s">
        <v>2896</v>
      </c>
      <c r="BU28" s="85">
        <v>2016600.43</v>
      </c>
      <c r="BV28" s="85">
        <v>3242000</v>
      </c>
      <c r="BW28" s="85">
        <v>1350833.3333333335</v>
      </c>
      <c r="BX28" s="85">
        <v>1244057.3399999999</v>
      </c>
      <c r="BY28" s="85">
        <v>-106775.99333333333</v>
      </c>
      <c r="BZ28" s="82">
        <v>-7.904453547193091</v>
      </c>
      <c r="CA28" s="81" t="s">
        <v>2896</v>
      </c>
      <c r="CB28" s="85">
        <v>2906071.72</v>
      </c>
      <c r="CC28" s="85">
        <v>5245345.12</v>
      </c>
      <c r="CD28" s="85">
        <v>2185560.4666666668</v>
      </c>
      <c r="CE28" s="85">
        <v>2880035.4</v>
      </c>
      <c r="CF28" s="85">
        <v>694474.93333333335</v>
      </c>
      <c r="CG28" s="82">
        <v>31.775599162100509</v>
      </c>
      <c r="CH28" s="81" t="s">
        <v>2897</v>
      </c>
      <c r="CI28" s="85">
        <v>334387.28000000003</v>
      </c>
      <c r="CJ28" s="85">
        <v>1671300</v>
      </c>
      <c r="CK28" s="85">
        <v>696375</v>
      </c>
      <c r="CL28" s="85">
        <v>258347.98</v>
      </c>
      <c r="CM28" s="85">
        <v>-438027.02</v>
      </c>
      <c r="CN28" s="82">
        <v>-62.901026027643148</v>
      </c>
      <c r="CO28" s="81" t="s">
        <v>2896</v>
      </c>
      <c r="CP28" s="85">
        <v>1783285.74</v>
      </c>
      <c r="CQ28" s="85">
        <v>3254504</v>
      </c>
      <c r="CR28" s="85">
        <v>1356043.3333333335</v>
      </c>
      <c r="CS28" s="85">
        <v>1317103.05</v>
      </c>
      <c r="CT28" s="85">
        <v>-38940.283333333333</v>
      </c>
      <c r="CU28" s="82">
        <v>-2.8716105434192123</v>
      </c>
      <c r="CV28" s="81" t="s">
        <v>2896</v>
      </c>
      <c r="CW28" s="85">
        <v>962552.38</v>
      </c>
      <c r="CX28" s="85">
        <v>1840000</v>
      </c>
      <c r="CY28" s="85">
        <v>766666.66666666674</v>
      </c>
      <c r="CZ28" s="85">
        <v>971916.15</v>
      </c>
      <c r="DA28" s="85">
        <v>205249.48333333334</v>
      </c>
      <c r="DB28" s="82">
        <v>26.771671739130433</v>
      </c>
      <c r="DC28" s="81" t="s">
        <v>2897</v>
      </c>
      <c r="DD28" s="85">
        <v>544715.62</v>
      </c>
      <c r="DE28" s="85">
        <v>1400000</v>
      </c>
      <c r="DF28" s="85">
        <v>583333.33333333337</v>
      </c>
      <c r="DG28" s="85">
        <v>495131.06</v>
      </c>
      <c r="DH28" s="85">
        <v>-88202.273333333345</v>
      </c>
      <c r="DI28" s="82">
        <v>-15.120389714285714</v>
      </c>
      <c r="DJ28" s="81" t="s">
        <v>2896</v>
      </c>
      <c r="DK28" s="15">
        <f t="shared" si="41"/>
        <v>66431790.039999999</v>
      </c>
      <c r="DL28" s="15">
        <f t="shared" si="42"/>
        <v>96638897.900000006</v>
      </c>
      <c r="DM28" s="15">
        <f t="shared" si="38"/>
        <v>36932874.125</v>
      </c>
      <c r="DN28" s="15">
        <f t="shared" si="43"/>
        <v>31586508.049999997</v>
      </c>
      <c r="DO28" s="15">
        <f t="shared" si="39"/>
        <v>-5346366.075000003</v>
      </c>
      <c r="DP28" s="15">
        <f t="shared" si="44"/>
        <v>-14.475900404894372</v>
      </c>
      <c r="DQ28" s="15" t="str">
        <f t="shared" si="40"/>
        <v>Not OK</v>
      </c>
    </row>
    <row r="29" spans="1:197" s="25" customFormat="1" ht="15" customHeight="1">
      <c r="A29" s="36" t="s">
        <v>2833</v>
      </c>
      <c r="B29" s="36" t="s">
        <v>2834</v>
      </c>
      <c r="C29" s="85">
        <v>86152694.799999997</v>
      </c>
      <c r="D29" s="85">
        <v>104514000</v>
      </c>
      <c r="E29" s="85">
        <v>43547500</v>
      </c>
      <c r="F29" s="85">
        <v>38207339.150000006</v>
      </c>
      <c r="G29" s="85">
        <v>-5340160.8499999996</v>
      </c>
      <c r="H29" s="82">
        <v>-12.262841380102186</v>
      </c>
      <c r="I29" s="81" t="s">
        <v>2896</v>
      </c>
      <c r="J29" s="85">
        <v>27923998.59</v>
      </c>
      <c r="K29" s="85">
        <v>55000000</v>
      </c>
      <c r="L29" s="85">
        <v>22916666.666666664</v>
      </c>
      <c r="M29" s="85">
        <v>18928970.18</v>
      </c>
      <c r="N29" s="85">
        <v>-3987696.4866666663</v>
      </c>
      <c r="O29" s="82">
        <v>-17.400857396363637</v>
      </c>
      <c r="P29" s="81" t="s">
        <v>2896</v>
      </c>
      <c r="Q29" s="85">
        <v>1810497.44</v>
      </c>
      <c r="R29" s="85">
        <v>3492158.57</v>
      </c>
      <c r="S29" s="85">
        <v>1455066.0708333333</v>
      </c>
      <c r="T29" s="85">
        <v>1347138.12</v>
      </c>
      <c r="U29" s="85">
        <v>-107927.95083333334</v>
      </c>
      <c r="V29" s="82">
        <v>-7.4173917595042083</v>
      </c>
      <c r="W29" s="81" t="s">
        <v>2896</v>
      </c>
      <c r="X29" s="85">
        <v>6708160.8300000001</v>
      </c>
      <c r="Y29" s="85">
        <v>9877173.4700000007</v>
      </c>
      <c r="Z29" s="85">
        <v>4115488.9458333333</v>
      </c>
      <c r="AA29" s="85">
        <v>3420580.11</v>
      </c>
      <c r="AB29" s="85">
        <v>-694908.83583333332</v>
      </c>
      <c r="AC29" s="82">
        <v>-16.885207200881528</v>
      </c>
      <c r="AD29" s="81" t="s">
        <v>2896</v>
      </c>
      <c r="AE29" s="85">
        <v>2966879.38</v>
      </c>
      <c r="AF29" s="85">
        <v>5173731.72</v>
      </c>
      <c r="AG29" s="85">
        <v>2155721.5499999998</v>
      </c>
      <c r="AH29" s="85">
        <v>2155721.5499999998</v>
      </c>
      <c r="AI29" s="85">
        <v>0</v>
      </c>
      <c r="AJ29" s="82">
        <v>0</v>
      </c>
      <c r="AK29" s="81" t="s">
        <v>2897</v>
      </c>
      <c r="AL29" s="85">
        <v>1226405.77</v>
      </c>
      <c r="AM29" s="85">
        <v>3270000</v>
      </c>
      <c r="AN29" s="85">
        <v>1362500</v>
      </c>
      <c r="AO29" s="85">
        <v>1142627.79</v>
      </c>
      <c r="AP29" s="85">
        <v>-219872.21</v>
      </c>
      <c r="AQ29" s="82">
        <v>-16.137409908256881</v>
      </c>
      <c r="AR29" s="81" t="s">
        <v>2896</v>
      </c>
      <c r="AS29" s="85">
        <v>2789911.49</v>
      </c>
      <c r="AT29" s="85">
        <v>4261000</v>
      </c>
      <c r="AU29" s="85">
        <v>1775416.6666666667</v>
      </c>
      <c r="AV29" s="85">
        <v>7717374.8499999987</v>
      </c>
      <c r="AW29" s="85">
        <v>5941958.1833333336</v>
      </c>
      <c r="AX29" s="82">
        <v>334.679644214973</v>
      </c>
      <c r="AY29" s="81" t="s">
        <v>2897</v>
      </c>
      <c r="AZ29" s="85">
        <v>1771390.78</v>
      </c>
      <c r="BA29" s="85">
        <v>4662000</v>
      </c>
      <c r="BB29" s="85">
        <v>1942500</v>
      </c>
      <c r="BC29" s="85">
        <v>1052140.98</v>
      </c>
      <c r="BD29" s="85">
        <v>-890359.02</v>
      </c>
      <c r="BE29" s="82">
        <v>-45.835728185328179</v>
      </c>
      <c r="BF29" s="81" t="s">
        <v>2896</v>
      </c>
      <c r="BG29" s="85">
        <v>3598076.9</v>
      </c>
      <c r="BH29" s="85">
        <v>6267642.8300000001</v>
      </c>
      <c r="BI29" s="85">
        <v>2611517.8458333337</v>
      </c>
      <c r="BJ29" s="85">
        <v>2582265.7400000007</v>
      </c>
      <c r="BK29" s="85">
        <v>-29252.105833333335</v>
      </c>
      <c r="BL29" s="82">
        <v>-1.1201189331332719</v>
      </c>
      <c r="BM29" s="81" t="s">
        <v>2896</v>
      </c>
      <c r="BN29" s="85">
        <v>1825025.47</v>
      </c>
      <c r="BO29" s="85">
        <v>2500000</v>
      </c>
      <c r="BP29" s="85">
        <v>1041666.6666666666</v>
      </c>
      <c r="BQ29" s="85">
        <v>1509241.3</v>
      </c>
      <c r="BR29" s="85">
        <v>467574.6333333333</v>
      </c>
      <c r="BS29" s="82">
        <v>44.887164800000001</v>
      </c>
      <c r="BT29" s="81" t="s">
        <v>2897</v>
      </c>
      <c r="BU29" s="85">
        <v>3277796.18</v>
      </c>
      <c r="BV29" s="85">
        <v>6167000</v>
      </c>
      <c r="BW29" s="85">
        <v>2569583.3333333335</v>
      </c>
      <c r="BX29" s="85">
        <v>2708920.65</v>
      </c>
      <c r="BY29" s="85">
        <v>139337.31666666668</v>
      </c>
      <c r="BZ29" s="82">
        <v>5.4225646181287503</v>
      </c>
      <c r="CA29" s="81" t="s">
        <v>2897</v>
      </c>
      <c r="CB29" s="85">
        <v>8381076.0499999998</v>
      </c>
      <c r="CC29" s="85">
        <v>16102671.92</v>
      </c>
      <c r="CD29" s="85">
        <v>6709446.6333333338</v>
      </c>
      <c r="CE29" s="85">
        <v>4182424.3400000008</v>
      </c>
      <c r="CF29" s="85">
        <v>-2527022.2933333335</v>
      </c>
      <c r="CG29" s="82">
        <v>-37.663646965739083</v>
      </c>
      <c r="CH29" s="81" t="s">
        <v>2896</v>
      </c>
      <c r="CI29" s="85">
        <v>984536.25</v>
      </c>
      <c r="CJ29" s="85">
        <v>2930000</v>
      </c>
      <c r="CK29" s="85">
        <v>1220833.3333333333</v>
      </c>
      <c r="CL29" s="85">
        <v>1168813.3800000001</v>
      </c>
      <c r="CM29" s="85">
        <v>-52019.953333333331</v>
      </c>
      <c r="CN29" s="82">
        <v>-4.261020068259386</v>
      </c>
      <c r="CO29" s="81" t="s">
        <v>2896</v>
      </c>
      <c r="CP29" s="85">
        <v>5408601.6799999997</v>
      </c>
      <c r="CQ29" s="85">
        <v>7700634.1399999997</v>
      </c>
      <c r="CR29" s="85">
        <v>3208597.5583333336</v>
      </c>
      <c r="CS29" s="85">
        <v>3219420.4199999995</v>
      </c>
      <c r="CT29" s="85">
        <v>10822.861666666668</v>
      </c>
      <c r="CU29" s="82">
        <v>0.33730816875296976</v>
      </c>
      <c r="CV29" s="81" t="s">
        <v>2897</v>
      </c>
      <c r="CW29" s="85">
        <v>1835608.73</v>
      </c>
      <c r="CX29" s="85">
        <v>4563770.2699999996</v>
      </c>
      <c r="CY29" s="85">
        <v>1901570.9458333333</v>
      </c>
      <c r="CZ29" s="85">
        <v>2837261.78</v>
      </c>
      <c r="DA29" s="85">
        <v>935690.83416666673</v>
      </c>
      <c r="DB29" s="82">
        <v>49.20620165221419</v>
      </c>
      <c r="DC29" s="81" t="s">
        <v>2897</v>
      </c>
      <c r="DD29" s="85">
        <v>1472603.02</v>
      </c>
      <c r="DE29" s="85">
        <v>4000000</v>
      </c>
      <c r="DF29" s="85">
        <v>1666666.6666666667</v>
      </c>
      <c r="DG29" s="85">
        <v>1630614</v>
      </c>
      <c r="DH29" s="85">
        <v>-36052.666666666672</v>
      </c>
      <c r="DI29" s="82">
        <v>-2.16316</v>
      </c>
      <c r="DJ29" s="81" t="s">
        <v>2896</v>
      </c>
      <c r="DK29" s="15">
        <f t="shared" si="41"/>
        <v>136020845.01999998</v>
      </c>
      <c r="DL29" s="15">
        <f t="shared" si="42"/>
        <v>195481782.91999999</v>
      </c>
      <c r="DM29" s="15">
        <f t="shared" si="38"/>
        <v>100200742.88333336</v>
      </c>
      <c r="DN29" s="15">
        <f t="shared" si="43"/>
        <v>93810854.340000004</v>
      </c>
      <c r="DO29" s="15">
        <f t="shared" si="39"/>
        <v>-6389888.5433333516</v>
      </c>
      <c r="DP29" s="15">
        <f t="shared" si="44"/>
        <v>-6.3770869950268576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85">
        <v>117716.45</v>
      </c>
      <c r="D30" s="85">
        <v>5050000</v>
      </c>
      <c r="E30" s="85">
        <v>2104166.6666666665</v>
      </c>
      <c r="F30" s="85">
        <v>1474429.46</v>
      </c>
      <c r="G30" s="85">
        <v>-629737.20666666667</v>
      </c>
      <c r="H30" s="82">
        <v>-29.928104871287129</v>
      </c>
      <c r="I30" s="81" t="s">
        <v>2896</v>
      </c>
      <c r="J30" s="85">
        <v>360009.5</v>
      </c>
      <c r="K30" s="85">
        <v>1500000</v>
      </c>
      <c r="L30" s="85">
        <v>625000</v>
      </c>
      <c r="M30" s="85">
        <v>457837.11</v>
      </c>
      <c r="N30" s="85">
        <v>-167162.89000000001</v>
      </c>
      <c r="O30" s="82">
        <v>-26.7460624</v>
      </c>
      <c r="P30" s="81" t="s">
        <v>2896</v>
      </c>
      <c r="Q30" s="85">
        <v>42426.48</v>
      </c>
      <c r="R30" s="85">
        <v>74974.95</v>
      </c>
      <c r="S30" s="85">
        <v>31239.5625</v>
      </c>
      <c r="T30" s="85">
        <v>10368.299999999999</v>
      </c>
      <c r="U30" s="85">
        <v>-20871.262500000001</v>
      </c>
      <c r="V30" s="82">
        <v>-66.810354658455921</v>
      </c>
      <c r="W30" s="81" t="s">
        <v>2896</v>
      </c>
      <c r="X30" s="85">
        <v>29394.18</v>
      </c>
      <c r="Y30" s="85">
        <v>60000</v>
      </c>
      <c r="Z30" s="85">
        <v>25000</v>
      </c>
      <c r="AA30" s="85">
        <v>44950.2</v>
      </c>
      <c r="AB30" s="85">
        <v>19950.2</v>
      </c>
      <c r="AC30" s="82">
        <v>79.800799999999995</v>
      </c>
      <c r="AD30" s="81" t="s">
        <v>2897</v>
      </c>
      <c r="AE30" s="85">
        <v>18893.39</v>
      </c>
      <c r="AF30" s="85">
        <v>52304.87</v>
      </c>
      <c r="AG30" s="85">
        <v>21793.695833333331</v>
      </c>
      <c r="AH30" s="85">
        <v>56190.12</v>
      </c>
      <c r="AI30" s="85">
        <v>34396.424166666664</v>
      </c>
      <c r="AJ30" s="82">
        <v>157.82740306973326</v>
      </c>
      <c r="AK30" s="81" t="s">
        <v>2897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3"/>
      <c r="AR30" s="81" t="s">
        <v>2897</v>
      </c>
      <c r="AS30" s="85">
        <v>664072.78</v>
      </c>
      <c r="AT30" s="85">
        <v>1000000</v>
      </c>
      <c r="AU30" s="85">
        <v>416666.66666666669</v>
      </c>
      <c r="AV30" s="85">
        <v>186925.8</v>
      </c>
      <c r="AW30" s="85">
        <v>-229740.8666666667</v>
      </c>
      <c r="AX30" s="82">
        <v>-55.137808</v>
      </c>
      <c r="AY30" s="81" t="s">
        <v>2896</v>
      </c>
      <c r="AZ30" s="85">
        <v>24317.07</v>
      </c>
      <c r="BA30" s="85">
        <v>150000</v>
      </c>
      <c r="BB30" s="85">
        <v>62500</v>
      </c>
      <c r="BC30" s="85">
        <v>41104.6</v>
      </c>
      <c r="BD30" s="85">
        <v>-21395.4</v>
      </c>
      <c r="BE30" s="82">
        <v>-34.232640000000004</v>
      </c>
      <c r="BF30" s="81" t="s">
        <v>2896</v>
      </c>
      <c r="BG30" s="85">
        <v>46532.49</v>
      </c>
      <c r="BH30" s="85">
        <v>63000</v>
      </c>
      <c r="BI30" s="85">
        <v>26250</v>
      </c>
      <c r="BJ30" s="85">
        <v>16264</v>
      </c>
      <c r="BK30" s="85">
        <v>-9986</v>
      </c>
      <c r="BL30" s="82">
        <v>-38.04190476190476</v>
      </c>
      <c r="BM30" s="81" t="s">
        <v>2896</v>
      </c>
      <c r="BN30" s="85">
        <v>94742.56</v>
      </c>
      <c r="BO30" s="85">
        <v>100000</v>
      </c>
      <c r="BP30" s="85">
        <v>41666.666666666664</v>
      </c>
      <c r="BQ30" s="85">
        <v>46843.55</v>
      </c>
      <c r="BR30" s="85">
        <v>5176.8833333333341</v>
      </c>
      <c r="BS30" s="82">
        <v>12.424519999999999</v>
      </c>
      <c r="BT30" s="81" t="s">
        <v>2897</v>
      </c>
      <c r="BU30" s="85">
        <v>0</v>
      </c>
      <c r="BV30" s="85">
        <v>0</v>
      </c>
      <c r="BW30" s="85">
        <v>0</v>
      </c>
      <c r="BX30" s="85">
        <v>0</v>
      </c>
      <c r="BY30" s="85">
        <v>0</v>
      </c>
      <c r="BZ30" s="83"/>
      <c r="CA30" s="81" t="s">
        <v>2897</v>
      </c>
      <c r="CB30" s="85">
        <v>709247.75</v>
      </c>
      <c r="CC30" s="85">
        <v>517354.26</v>
      </c>
      <c r="CD30" s="85">
        <v>215564.27499999999</v>
      </c>
      <c r="CE30" s="85">
        <v>208306.03</v>
      </c>
      <c r="CF30" s="85">
        <v>-7258.2449999999999</v>
      </c>
      <c r="CG30" s="82">
        <v>-3.3670908595591733</v>
      </c>
      <c r="CH30" s="81" t="s">
        <v>2896</v>
      </c>
      <c r="CI30" s="85">
        <v>21500.22</v>
      </c>
      <c r="CJ30" s="85">
        <v>60000</v>
      </c>
      <c r="CK30" s="85">
        <v>25000</v>
      </c>
      <c r="CL30" s="85">
        <v>30789.5</v>
      </c>
      <c r="CM30" s="85">
        <v>5789.5</v>
      </c>
      <c r="CN30" s="82">
        <v>23.158000000000001</v>
      </c>
      <c r="CO30" s="81" t="s">
        <v>2897</v>
      </c>
      <c r="CP30" s="85">
        <v>0</v>
      </c>
      <c r="CQ30" s="85">
        <v>0</v>
      </c>
      <c r="CR30" s="85">
        <v>0</v>
      </c>
      <c r="CS30" s="85">
        <v>0</v>
      </c>
      <c r="CT30" s="85">
        <v>0</v>
      </c>
      <c r="CU30" s="83"/>
      <c r="CV30" s="81" t="s">
        <v>2897</v>
      </c>
      <c r="CW30" s="85">
        <v>0</v>
      </c>
      <c r="CX30" s="85">
        <v>0</v>
      </c>
      <c r="CY30" s="85">
        <v>0</v>
      </c>
      <c r="CZ30" s="85">
        <v>0</v>
      </c>
      <c r="DA30" s="85">
        <v>0</v>
      </c>
      <c r="DB30" s="83"/>
      <c r="DC30" s="81" t="s">
        <v>2897</v>
      </c>
      <c r="DD30" s="85">
        <v>7337.06</v>
      </c>
      <c r="DE30" s="85">
        <v>20000</v>
      </c>
      <c r="DF30" s="85">
        <v>8333.3333333333339</v>
      </c>
      <c r="DG30" s="85">
        <v>22414.300000000003</v>
      </c>
      <c r="DH30" s="85">
        <v>14080.966666666667</v>
      </c>
      <c r="DI30" s="82">
        <v>168.9716</v>
      </c>
      <c r="DJ30" s="81" t="s">
        <v>2897</v>
      </c>
      <c r="DK30" s="15">
        <f t="shared" si="41"/>
        <v>29700179.019999996</v>
      </c>
      <c r="DL30" s="15">
        <f t="shared" si="42"/>
        <v>62147634.079999998</v>
      </c>
      <c r="DM30" s="15">
        <f t="shared" si="38"/>
        <v>3603180.8666666662</v>
      </c>
      <c r="DN30" s="15">
        <f t="shared" si="43"/>
        <v>2596422.9699999993</v>
      </c>
      <c r="DO30" s="15">
        <f t="shared" si="39"/>
        <v>-1006757.896666667</v>
      </c>
      <c r="DP30" s="15">
        <f t="shared" si="44"/>
        <v>-27.940809354875029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85">
        <v>33778055.25</v>
      </c>
      <c r="D31" s="85">
        <v>38236790</v>
      </c>
      <c r="E31" s="85">
        <v>15931995.833333334</v>
      </c>
      <c r="F31" s="85">
        <v>16584565.74</v>
      </c>
      <c r="G31" s="85">
        <v>652569.90666666673</v>
      </c>
      <c r="H31" s="82">
        <v>4.0959708594785287</v>
      </c>
      <c r="I31" s="81" t="s">
        <v>2897</v>
      </c>
      <c r="J31" s="85">
        <v>11097355.27</v>
      </c>
      <c r="K31" s="85">
        <v>16000000</v>
      </c>
      <c r="L31" s="85">
        <v>6666666.666666667</v>
      </c>
      <c r="M31" s="85">
        <v>4763088.7600000007</v>
      </c>
      <c r="N31" s="85">
        <v>-1903577.9066666667</v>
      </c>
      <c r="O31" s="82">
        <v>-28.553668600000002</v>
      </c>
      <c r="P31" s="81" t="s">
        <v>2896</v>
      </c>
      <c r="Q31" s="85">
        <v>4885278.09</v>
      </c>
      <c r="R31" s="85">
        <v>9088582</v>
      </c>
      <c r="S31" s="85">
        <v>3786909.1666666665</v>
      </c>
      <c r="T31" s="85">
        <v>2888923.72</v>
      </c>
      <c r="U31" s="85">
        <v>-897985.44666666677</v>
      </c>
      <c r="V31" s="82">
        <v>-23.712885816511314</v>
      </c>
      <c r="W31" s="81" t="s">
        <v>2896</v>
      </c>
      <c r="X31" s="85">
        <v>2564808.92</v>
      </c>
      <c r="Y31" s="85">
        <v>3460000</v>
      </c>
      <c r="Z31" s="85">
        <v>1441666.6666666667</v>
      </c>
      <c r="AA31" s="85">
        <v>1380278.8900000001</v>
      </c>
      <c r="AB31" s="85">
        <v>-61387.776666666672</v>
      </c>
      <c r="AC31" s="82">
        <v>-4.2581116763005777</v>
      </c>
      <c r="AD31" s="81" t="s">
        <v>2896</v>
      </c>
      <c r="AE31" s="85">
        <v>3135086.46</v>
      </c>
      <c r="AF31" s="85">
        <v>5288427.6500000004</v>
      </c>
      <c r="AG31" s="85">
        <v>2203511.5208333335</v>
      </c>
      <c r="AH31" s="85">
        <v>2943379</v>
      </c>
      <c r="AI31" s="85">
        <v>739867.47916666663</v>
      </c>
      <c r="AJ31" s="82">
        <v>33.576746577973893</v>
      </c>
      <c r="AK31" s="81" t="s">
        <v>2897</v>
      </c>
      <c r="AL31" s="85">
        <v>3056173.91</v>
      </c>
      <c r="AM31" s="85">
        <v>7580000</v>
      </c>
      <c r="AN31" s="85">
        <v>3158333.3333333335</v>
      </c>
      <c r="AO31" s="85">
        <v>2270005.5699999998</v>
      </c>
      <c r="AP31" s="85">
        <v>-888327.76333333331</v>
      </c>
      <c r="AQ31" s="82">
        <v>-28.126472717678102</v>
      </c>
      <c r="AR31" s="81" t="s">
        <v>2896</v>
      </c>
      <c r="AS31" s="85">
        <v>12451570.08</v>
      </c>
      <c r="AT31" s="85">
        <v>22000000</v>
      </c>
      <c r="AU31" s="85">
        <v>9166666.666666666</v>
      </c>
      <c r="AV31" s="85">
        <v>7694725.2199999997</v>
      </c>
      <c r="AW31" s="85">
        <v>-1471941.4466666665</v>
      </c>
      <c r="AX31" s="82">
        <v>-16.057543054545455</v>
      </c>
      <c r="AY31" s="81" t="s">
        <v>2896</v>
      </c>
      <c r="AZ31" s="85">
        <v>4822466.3899999997</v>
      </c>
      <c r="BA31" s="85">
        <v>6290454.9000000004</v>
      </c>
      <c r="BB31" s="85">
        <v>2621022.875</v>
      </c>
      <c r="BC31" s="85">
        <v>2453488.35</v>
      </c>
      <c r="BD31" s="85">
        <v>-167534.52499999999</v>
      </c>
      <c r="BE31" s="82">
        <v>-6.39195203513819</v>
      </c>
      <c r="BF31" s="81" t="s">
        <v>2896</v>
      </c>
      <c r="BG31" s="85">
        <v>6216595.2199999997</v>
      </c>
      <c r="BH31" s="85">
        <v>11509496</v>
      </c>
      <c r="BI31" s="85">
        <v>4795623.333333333</v>
      </c>
      <c r="BJ31" s="85">
        <v>2648600</v>
      </c>
      <c r="BK31" s="85">
        <v>-2147023.3333333335</v>
      </c>
      <c r="BL31" s="82">
        <v>-44.770474745375473</v>
      </c>
      <c r="BM31" s="81" t="s">
        <v>2896</v>
      </c>
      <c r="BN31" s="85">
        <v>7699076.6500000004</v>
      </c>
      <c r="BO31" s="85">
        <v>11000000</v>
      </c>
      <c r="BP31" s="85">
        <v>4583333.333333333</v>
      </c>
      <c r="BQ31" s="85">
        <v>3879814.72</v>
      </c>
      <c r="BR31" s="85">
        <v>-703518.61333333328</v>
      </c>
      <c r="BS31" s="82">
        <v>-15.349497018181818</v>
      </c>
      <c r="BT31" s="81" t="s">
        <v>2896</v>
      </c>
      <c r="BU31" s="85">
        <v>4736065.79</v>
      </c>
      <c r="BV31" s="85">
        <v>7842250</v>
      </c>
      <c r="BW31" s="85">
        <v>3267604.1666666665</v>
      </c>
      <c r="BX31" s="85">
        <v>3487805.26</v>
      </c>
      <c r="BY31" s="85">
        <v>220201.09333333332</v>
      </c>
      <c r="BZ31" s="82">
        <v>6.7389157958494055</v>
      </c>
      <c r="CA31" s="81" t="s">
        <v>2897</v>
      </c>
      <c r="CB31" s="85">
        <v>8277856.1699999999</v>
      </c>
      <c r="CC31" s="85">
        <v>16915645.879999999</v>
      </c>
      <c r="CD31" s="85">
        <v>7048185.7833333332</v>
      </c>
      <c r="CE31" s="85">
        <v>5823873.5699999994</v>
      </c>
      <c r="CF31" s="85">
        <v>-1224312.2133333331</v>
      </c>
      <c r="CG31" s="82">
        <v>-17.37060076124034</v>
      </c>
      <c r="CH31" s="81" t="s">
        <v>2896</v>
      </c>
      <c r="CI31" s="85">
        <v>1593595.71</v>
      </c>
      <c r="CJ31" s="85">
        <v>4950000</v>
      </c>
      <c r="CK31" s="85">
        <v>2062500</v>
      </c>
      <c r="CL31" s="85">
        <v>1682208.02</v>
      </c>
      <c r="CM31" s="85">
        <v>-380291.98</v>
      </c>
      <c r="CN31" s="82">
        <v>-18.438399030303032</v>
      </c>
      <c r="CO31" s="81" t="s">
        <v>2896</v>
      </c>
      <c r="CP31" s="85">
        <v>9226298.8499999996</v>
      </c>
      <c r="CQ31" s="85">
        <v>18900000</v>
      </c>
      <c r="CR31" s="85">
        <v>7875000</v>
      </c>
      <c r="CS31" s="85">
        <v>5723665.2000000002</v>
      </c>
      <c r="CT31" s="85">
        <v>-2151334.7999999998</v>
      </c>
      <c r="CU31" s="82">
        <v>-27.318537142857142</v>
      </c>
      <c r="CV31" s="81" t="s">
        <v>2896</v>
      </c>
      <c r="CW31" s="85">
        <v>1030473.07</v>
      </c>
      <c r="CX31" s="85">
        <v>1570000</v>
      </c>
      <c r="CY31" s="85">
        <v>654166.66666666674</v>
      </c>
      <c r="CZ31" s="85">
        <v>205705.75</v>
      </c>
      <c r="DA31" s="85">
        <v>-448460.91666666669</v>
      </c>
      <c r="DB31" s="82">
        <v>-68.554535031847124</v>
      </c>
      <c r="DC31" s="81" t="s">
        <v>2896</v>
      </c>
      <c r="DD31" s="85">
        <v>1128979.3799999999</v>
      </c>
      <c r="DE31" s="85">
        <v>3000000</v>
      </c>
      <c r="DF31" s="85">
        <v>1250000</v>
      </c>
      <c r="DG31" s="85">
        <v>774457.79999999993</v>
      </c>
      <c r="DH31" s="85">
        <v>-475542.2</v>
      </c>
      <c r="DI31" s="82">
        <v>-38.043376000000002</v>
      </c>
      <c r="DJ31" s="81" t="s">
        <v>2896</v>
      </c>
      <c r="DK31" s="15">
        <f t="shared" si="41"/>
        <v>104962389.44</v>
      </c>
      <c r="DL31" s="15">
        <f t="shared" si="42"/>
        <v>169131646.43000001</v>
      </c>
      <c r="DM31" s="15">
        <f t="shared" si="38"/>
        <v>76513186.012500003</v>
      </c>
      <c r="DN31" s="15">
        <f t="shared" si="43"/>
        <v>65204585.57</v>
      </c>
      <c r="DO31" s="15">
        <f t="shared" si="39"/>
        <v>-11308600.442500003</v>
      </c>
      <c r="DP31" s="15">
        <f t="shared" si="44"/>
        <v>-14.779936677388536</v>
      </c>
      <c r="DQ31" s="15" t="str">
        <f t="shared" si="40"/>
        <v>Not OK</v>
      </c>
    </row>
    <row r="32" spans="1:197" s="25" customFormat="1" ht="15" customHeight="1">
      <c r="A32" s="36" t="s">
        <v>2872</v>
      </c>
      <c r="B32" s="37" t="s">
        <v>2873</v>
      </c>
      <c r="C32" s="85">
        <v>519688.13</v>
      </c>
      <c r="D32" s="85">
        <v>0</v>
      </c>
      <c r="E32" s="85">
        <v>0</v>
      </c>
      <c r="F32" s="85">
        <v>72445.740000000005</v>
      </c>
      <c r="G32" s="85">
        <v>72445.740000000005</v>
      </c>
      <c r="H32" s="83"/>
      <c r="I32" s="81" t="s">
        <v>2897</v>
      </c>
      <c r="J32" s="85">
        <v>36664.86</v>
      </c>
      <c r="K32" s="85">
        <v>100000</v>
      </c>
      <c r="L32" s="85">
        <v>41666.666666666664</v>
      </c>
      <c r="M32" s="85">
        <v>3017</v>
      </c>
      <c r="N32" s="85">
        <v>-38649.666666666664</v>
      </c>
      <c r="O32" s="82">
        <v>-92.759200000000007</v>
      </c>
      <c r="P32" s="81" t="s">
        <v>2896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3"/>
      <c r="W32" s="81" t="s">
        <v>2897</v>
      </c>
      <c r="X32" s="85">
        <v>0</v>
      </c>
      <c r="Y32" s="86"/>
      <c r="Z32" s="86"/>
      <c r="AA32" s="85">
        <v>0</v>
      </c>
      <c r="AB32" s="86"/>
      <c r="AC32" s="83"/>
      <c r="AD32" s="81" t="s">
        <v>2901</v>
      </c>
      <c r="AE32" s="85">
        <v>0</v>
      </c>
      <c r="AF32" s="86"/>
      <c r="AG32" s="86"/>
      <c r="AH32" s="85">
        <v>0</v>
      </c>
      <c r="AI32" s="86"/>
      <c r="AJ32" s="83"/>
      <c r="AK32" s="81" t="s">
        <v>2901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3"/>
      <c r="AR32" s="81" t="s">
        <v>2897</v>
      </c>
      <c r="AS32" s="85">
        <v>0</v>
      </c>
      <c r="AT32" s="86"/>
      <c r="AU32" s="86"/>
      <c r="AV32" s="85">
        <v>0</v>
      </c>
      <c r="AW32" s="86"/>
      <c r="AX32" s="83"/>
      <c r="AY32" s="81" t="s">
        <v>2901</v>
      </c>
      <c r="AZ32" s="85">
        <v>0</v>
      </c>
      <c r="BA32" s="86"/>
      <c r="BB32" s="86"/>
      <c r="BC32" s="85">
        <v>0</v>
      </c>
      <c r="BD32" s="86"/>
      <c r="BE32" s="83"/>
      <c r="BF32" s="81" t="s">
        <v>2901</v>
      </c>
      <c r="BG32" s="85">
        <v>0</v>
      </c>
      <c r="BH32" s="86"/>
      <c r="BI32" s="86"/>
      <c r="BJ32" s="85">
        <v>0</v>
      </c>
      <c r="BK32" s="86"/>
      <c r="BL32" s="83"/>
      <c r="BM32" s="81" t="s">
        <v>2901</v>
      </c>
      <c r="BN32" s="85">
        <v>0</v>
      </c>
      <c r="BO32" s="86"/>
      <c r="BP32" s="86"/>
      <c r="BQ32" s="85">
        <v>0</v>
      </c>
      <c r="BR32" s="86"/>
      <c r="BS32" s="83"/>
      <c r="BT32" s="81" t="s">
        <v>2901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3"/>
      <c r="CA32" s="81" t="s">
        <v>2897</v>
      </c>
      <c r="CB32" s="85">
        <v>0</v>
      </c>
      <c r="CC32" s="86"/>
      <c r="CD32" s="86"/>
      <c r="CE32" s="85">
        <v>0</v>
      </c>
      <c r="CF32" s="86"/>
      <c r="CG32" s="83"/>
      <c r="CH32" s="81" t="s">
        <v>2901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3"/>
      <c r="CO32" s="81" t="s">
        <v>2897</v>
      </c>
      <c r="CP32" s="85">
        <v>0</v>
      </c>
      <c r="CQ32" s="85">
        <v>0</v>
      </c>
      <c r="CR32" s="85">
        <v>0</v>
      </c>
      <c r="CS32" s="85">
        <v>0</v>
      </c>
      <c r="CT32" s="85">
        <v>0</v>
      </c>
      <c r="CU32" s="83"/>
      <c r="CV32" s="81" t="s">
        <v>2897</v>
      </c>
      <c r="CW32" s="85">
        <v>0</v>
      </c>
      <c r="CX32" s="85">
        <v>0</v>
      </c>
      <c r="CY32" s="85">
        <v>0</v>
      </c>
      <c r="CZ32" s="85">
        <v>0</v>
      </c>
      <c r="DA32" s="85">
        <v>0</v>
      </c>
      <c r="DB32" s="83"/>
      <c r="DC32" s="81" t="s">
        <v>2897</v>
      </c>
      <c r="DD32" s="85">
        <v>0</v>
      </c>
      <c r="DE32" s="86"/>
      <c r="DF32" s="86"/>
      <c r="DG32" s="85">
        <v>0</v>
      </c>
      <c r="DH32" s="86"/>
      <c r="DI32" s="83"/>
      <c r="DJ32" s="81" t="s">
        <v>2901</v>
      </c>
      <c r="DK32" s="15"/>
      <c r="DL32" s="15"/>
      <c r="DM32" s="15">
        <f t="shared" si="38"/>
        <v>41666.666666666664</v>
      </c>
      <c r="DN32" s="15">
        <f t="shared" si="43"/>
        <v>75462.740000000005</v>
      </c>
      <c r="DO32" s="15">
        <f t="shared" si="39"/>
        <v>33796.073333333341</v>
      </c>
      <c r="DP32" s="15">
        <f t="shared" si="44"/>
        <v>81.110576000000023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1486756806</v>
      </c>
      <c r="E33" s="24">
        <f t="shared" si="45"/>
        <v>619482002.50000012</v>
      </c>
      <c r="F33" s="24">
        <f t="shared" si="45"/>
        <v>619675161.47000003</v>
      </c>
      <c r="G33" s="24">
        <f>F33-E33</f>
        <v>193158.9699999094</v>
      </c>
      <c r="H33" s="24">
        <f>G33/E33*100</f>
        <v>3.1180723446426414E-2</v>
      </c>
      <c r="I33" s="24"/>
      <c r="J33" s="24">
        <f t="shared" ref="J33" si="46">SUM(J18:J32)</f>
        <v>281190864.54999995</v>
      </c>
      <c r="K33" s="24">
        <f t="shared" ref="K33:M33" si="47">SUM(K18:K32)</f>
        <v>502600000</v>
      </c>
      <c r="L33" s="24">
        <f t="shared" si="47"/>
        <v>209416666.66666663</v>
      </c>
      <c r="M33" s="24">
        <f t="shared" si="47"/>
        <v>194608387.05000001</v>
      </c>
      <c r="N33" s="24">
        <f t="shared" ref="N33" si="48">M33-L33</f>
        <v>-14808279.616666615</v>
      </c>
      <c r="O33" s="24">
        <f>N33/L33*100</f>
        <v>-7.0712039554317316</v>
      </c>
      <c r="P33" s="24"/>
      <c r="Q33" s="24">
        <f t="shared" ref="Q33" si="49">SUM(Q18:Q32)</f>
        <v>58021649.059999987</v>
      </c>
      <c r="R33" s="24">
        <f t="shared" ref="R33:T33" si="50">SUM(R18:R32)</f>
        <v>113864780.32999998</v>
      </c>
      <c r="S33" s="24">
        <f t="shared" si="50"/>
        <v>47443658.470833324</v>
      </c>
      <c r="T33" s="24">
        <f t="shared" si="50"/>
        <v>44151328.269999988</v>
      </c>
      <c r="U33" s="24">
        <f t="shared" ref="U33" si="51">T33-S33</f>
        <v>-3292330.2008333355</v>
      </c>
      <c r="V33" s="24">
        <f>U33/S33*100</f>
        <v>-6.939452620116433</v>
      </c>
      <c r="W33" s="24"/>
      <c r="X33" s="24">
        <f t="shared" ref="X33" si="52">SUM(X18:X32)</f>
        <v>50273413.499999993</v>
      </c>
      <c r="Y33" s="24">
        <f t="shared" ref="Y33:AA33" si="53">SUM(Y18:Y32)</f>
        <v>88406180.579999998</v>
      </c>
      <c r="Z33" s="24">
        <f t="shared" si="53"/>
        <v>36835908.575000003</v>
      </c>
      <c r="AA33" s="24">
        <f t="shared" si="53"/>
        <v>32772788.460000005</v>
      </c>
      <c r="AB33" s="24">
        <f t="shared" ref="AB33" si="54">AA33-Z33</f>
        <v>-4063120.1149999984</v>
      </c>
      <c r="AC33" s="24">
        <f>AB33/Z33*100</f>
        <v>-11.030324138000438</v>
      </c>
      <c r="AD33" s="24"/>
      <c r="AE33" s="24">
        <f>SUM(AE18:AE32)</f>
        <v>49071714.360000007</v>
      </c>
      <c r="AF33" s="24">
        <f t="shared" ref="AF33:AH33" si="55">SUM(AF18:AF32)</f>
        <v>93211065.00000003</v>
      </c>
      <c r="AG33" s="24">
        <f t="shared" si="55"/>
        <v>38837943.75</v>
      </c>
      <c r="AH33" s="24">
        <f t="shared" si="55"/>
        <v>37097945.659999996</v>
      </c>
      <c r="AI33" s="24">
        <f t="shared" ref="AI33" si="56">AH33-AG33</f>
        <v>-1739998.0900000036</v>
      </c>
      <c r="AJ33" s="24">
        <f>AI33/AG33*100</f>
        <v>-4.4801498792015826</v>
      </c>
      <c r="AK33" s="24"/>
      <c r="AL33" s="24">
        <f>SUM(AL18:AL32)</f>
        <v>27636605.350000001</v>
      </c>
      <c r="AM33" s="24">
        <f t="shared" ref="AM33:AO33" si="57">SUM(AM18:AM32)</f>
        <v>79545612</v>
      </c>
      <c r="AN33" s="24">
        <f t="shared" si="57"/>
        <v>33144005</v>
      </c>
      <c r="AO33" s="24">
        <f t="shared" si="57"/>
        <v>28363173.100000001</v>
      </c>
      <c r="AP33" s="24">
        <f t="shared" ref="AP33" si="58">AO33-AN33</f>
        <v>-4780831.8999999985</v>
      </c>
      <c r="AQ33" s="24">
        <f>AP33/AN33*100</f>
        <v>-14.42442426616819</v>
      </c>
      <c r="AR33" s="24"/>
      <c r="AS33" s="24">
        <f t="shared" ref="AS33" si="59">SUM(AS18:AS32)</f>
        <v>122100975.87999998</v>
      </c>
      <c r="AT33" s="24">
        <f t="shared" ref="AT33:AV33" si="60">SUM(AT18:AT32)</f>
        <v>216674321.30999997</v>
      </c>
      <c r="AU33" s="24">
        <f t="shared" si="60"/>
        <v>90280967.212500021</v>
      </c>
      <c r="AV33" s="24">
        <f t="shared" si="60"/>
        <v>90290694.589999974</v>
      </c>
      <c r="AW33" s="24">
        <f t="shared" ref="AW33" si="61">AV33-AU33</f>
        <v>9727.3774999529123</v>
      </c>
      <c r="AX33" s="24">
        <f>AW33/AU33*100</f>
        <v>1.0774560574940417E-2</v>
      </c>
      <c r="AY33" s="24"/>
      <c r="AZ33" s="24">
        <f>SUM(AZ18:AZ32)</f>
        <v>60682503.270000003</v>
      </c>
      <c r="BA33" s="24">
        <f t="shared" ref="BA33:BC33" si="62">SUM(BA18:BA32)</f>
        <v>85717891.49000001</v>
      </c>
      <c r="BB33" s="24">
        <f t="shared" si="62"/>
        <v>35715788.120833337</v>
      </c>
      <c r="BC33" s="24">
        <f t="shared" si="62"/>
        <v>36624655.780000001</v>
      </c>
      <c r="BD33" s="24">
        <f t="shared" ref="BD33" si="63">BC33-BB33</f>
        <v>908867.65916666389</v>
      </c>
      <c r="BE33" s="24">
        <f>BD33/BB33*100</f>
        <v>2.5447223958541554</v>
      </c>
      <c r="BF33" s="24"/>
      <c r="BG33" s="24">
        <f t="shared" ref="BG33" si="64">SUM(BG18:BG32)</f>
        <v>54938716.980000004</v>
      </c>
      <c r="BH33" s="24">
        <f t="shared" ref="BH33:BJ33" si="65">SUM(BH18:BH32)</f>
        <v>97153138.049999997</v>
      </c>
      <c r="BI33" s="24">
        <f t="shared" si="65"/>
        <v>40480474.187500007</v>
      </c>
      <c r="BJ33" s="24">
        <f t="shared" si="65"/>
        <v>32964813.520000003</v>
      </c>
      <c r="BK33" s="24">
        <f t="shared" ref="BK33" si="66">BJ33-BI33</f>
        <v>-7515660.6675000042</v>
      </c>
      <c r="BL33" s="24">
        <f>BK33/BI33*100</f>
        <v>-18.566137917971254</v>
      </c>
      <c r="BM33" s="24"/>
      <c r="BN33" s="24">
        <f t="shared" ref="BN33" si="67">SUM(BN18:BN32)</f>
        <v>56674288.729999997</v>
      </c>
      <c r="BO33" s="24">
        <f t="shared" ref="BO33:BQ33" si="68">SUM(BO18:BO32)</f>
        <v>91460035.519999996</v>
      </c>
      <c r="BP33" s="24">
        <f t="shared" si="68"/>
        <v>38108348.13333334</v>
      </c>
      <c r="BQ33" s="24">
        <f t="shared" si="68"/>
        <v>34438246.68</v>
      </c>
      <c r="BR33" s="24">
        <f t="shared" ref="BR33" si="69">BQ33-BP33</f>
        <v>-3670101.4533333406</v>
      </c>
      <c r="BS33" s="24">
        <f>BR33/BP33*100</f>
        <v>-9.6307020196530271</v>
      </c>
      <c r="BT33" s="24"/>
      <c r="BU33" s="24">
        <f t="shared" ref="BU33" si="70">SUM(BU18:BU32)</f>
        <v>55570962.609999999</v>
      </c>
      <c r="BV33" s="24">
        <f t="shared" ref="BV33:BX33" si="71">SUM(BV18:BV32)</f>
        <v>93665030</v>
      </c>
      <c r="BW33" s="24">
        <f t="shared" si="71"/>
        <v>39027095.833333328</v>
      </c>
      <c r="BX33" s="24">
        <f t="shared" si="71"/>
        <v>38816040.969999999</v>
      </c>
      <c r="BY33" s="24">
        <f t="shared" ref="BY33" si="72">BX33-BW33</f>
        <v>-211054.86333332956</v>
      </c>
      <c r="BZ33" s="24">
        <f>BY33/BW33*100</f>
        <v>-0.54079059388545658</v>
      </c>
      <c r="CA33" s="24"/>
      <c r="CB33" s="24">
        <f t="shared" ref="CB33" si="73">SUM(CB18:CB32)</f>
        <v>80912190</v>
      </c>
      <c r="CC33" s="24">
        <f t="shared" ref="CC33:CD33" si="74">SUM(CC18:CC32)</f>
        <v>155289475.07999998</v>
      </c>
      <c r="CD33" s="24">
        <f t="shared" si="74"/>
        <v>64703947.950000003</v>
      </c>
      <c r="CE33" s="24">
        <f>SUM(CE18:CE32)</f>
        <v>61956059.260000005</v>
      </c>
      <c r="CF33" s="24">
        <f t="shared" ref="CF33" si="75">CE33-CD33</f>
        <v>-2747888.6899999976</v>
      </c>
      <c r="CG33" s="24">
        <f>CF33/CD33*100</f>
        <v>-4.2468640277150156</v>
      </c>
      <c r="CH33" s="24"/>
      <c r="CI33" s="24">
        <f t="shared" ref="CI33" si="76">SUM(CI18:CI32)</f>
        <v>16804116.619999997</v>
      </c>
      <c r="CJ33" s="24">
        <f t="shared" ref="CJ33:CL33" si="77">SUM(CJ18:CJ32)</f>
        <v>52457800</v>
      </c>
      <c r="CK33" s="24">
        <f t="shared" si="77"/>
        <v>21857416.666666668</v>
      </c>
      <c r="CL33" s="24">
        <f t="shared" si="77"/>
        <v>19380807.720000003</v>
      </c>
      <c r="CM33" s="24">
        <f t="shared" ref="CM33" si="78">CL33-CK33</f>
        <v>-2476608.9466666654</v>
      </c>
      <c r="CN33" s="24">
        <f>CM33/CK33*100</f>
        <v>-11.33074866273461</v>
      </c>
      <c r="CO33" s="24"/>
      <c r="CP33" s="24">
        <f t="shared" ref="CP33" si="79">SUM(CP18:CP32)</f>
        <v>60709194.980000004</v>
      </c>
      <c r="CQ33" s="24">
        <f t="shared" ref="CQ33:CS33" si="80">SUM(CQ18:CQ32)</f>
        <v>120077890.48</v>
      </c>
      <c r="CR33" s="24">
        <f t="shared" si="80"/>
        <v>50032454.366666675</v>
      </c>
      <c r="CS33" s="24">
        <f t="shared" si="80"/>
        <v>47219022.200000003</v>
      </c>
      <c r="CT33" s="24">
        <f t="shared" ref="CT33" si="81">CS33-CR33</f>
        <v>-2813432.1666666716</v>
      </c>
      <c r="CU33" s="24">
        <f>CT33/CR33*100</f>
        <v>-5.6232143761091917</v>
      </c>
      <c r="CV33" s="24"/>
      <c r="CW33" s="24">
        <f t="shared" ref="CW33" si="82">SUM(CW18:CW32)</f>
        <v>22767572.179999996</v>
      </c>
      <c r="CX33" s="24">
        <f t="shared" ref="CX33:CZ33" si="83">SUM(CX18:CX32)</f>
        <v>56396070.269999996</v>
      </c>
      <c r="CY33" s="24">
        <f t="shared" si="83"/>
        <v>23498362.612500001</v>
      </c>
      <c r="CZ33" s="24">
        <f t="shared" si="83"/>
        <v>22491219.640000001</v>
      </c>
      <c r="DA33" s="24">
        <f t="shared" ref="DA33" si="84">CZ33-CY33</f>
        <v>-1007142.9725000001</v>
      </c>
      <c r="DB33" s="24">
        <f>DA33/CY33*100</f>
        <v>-4.2860134091396151</v>
      </c>
      <c r="DC33" s="24"/>
      <c r="DD33" s="24">
        <f t="shared" ref="DD33" si="85">SUM(DD18:DD32)</f>
        <v>22270156.990000002</v>
      </c>
      <c r="DE33" s="24">
        <f t="shared" ref="DE33:DF33" si="86">SUM(DE18:DE32)</f>
        <v>61895000</v>
      </c>
      <c r="DF33" s="24">
        <f t="shared" si="86"/>
        <v>25789583.333333332</v>
      </c>
      <c r="DG33" s="24">
        <f>SUM(DG18:DG32)</f>
        <v>24186463.760000002</v>
      </c>
      <c r="DH33" s="24">
        <f t="shared" ref="DH33" si="87">DG33-DF33</f>
        <v>-1603119.5733333305</v>
      </c>
      <c r="DI33" s="24">
        <f t="shared" ref="DI33:DI36" si="88">DH33/DF33*100</f>
        <v>-6.216151508199359</v>
      </c>
      <c r="DJ33" s="24"/>
      <c r="DK33" s="24">
        <f t="shared" ref="DK33" si="89">SUM(DK18:DK32)</f>
        <v>2295945521.6400003</v>
      </c>
      <c r="DL33" s="24">
        <f t="shared" ref="DL33:DN33" si="90">SUM(DL18:DL32)</f>
        <v>3396571096.1100001</v>
      </c>
      <c r="DM33" s="24">
        <f t="shared" si="90"/>
        <v>1414654623.3791668</v>
      </c>
      <c r="DN33" s="24">
        <f t="shared" si="90"/>
        <v>1365036808.1299999</v>
      </c>
      <c r="DO33" s="24">
        <f t="shared" ref="DO33" si="91">DN33-DM33</f>
        <v>-49617815.249166965</v>
      </c>
      <c r="DP33" s="24">
        <f t="shared" ref="DP33:DP35" si="92">DO33/DM33*100</f>
        <v>-3.507415480016284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1435876000</v>
      </c>
      <c r="E34" s="17">
        <f t="shared" si="93"/>
        <v>598281666.66666663</v>
      </c>
      <c r="F34" s="17">
        <f>SUM(F5:F15)</f>
        <v>729125912.6400001</v>
      </c>
      <c r="G34" s="17">
        <f t="shared" si="93"/>
        <v>130844245.97333334</v>
      </c>
      <c r="H34" s="24">
        <f>G34/E34*100</f>
        <v>21.870007600656326</v>
      </c>
      <c r="I34" s="17">
        <f t="shared" si="93"/>
        <v>0</v>
      </c>
      <c r="J34" s="17">
        <f t="shared" si="93"/>
        <v>272479793.69</v>
      </c>
      <c r="K34" s="17">
        <f t="shared" si="93"/>
        <v>449450000</v>
      </c>
      <c r="L34" s="17">
        <f t="shared" si="93"/>
        <v>187270833.33333334</v>
      </c>
      <c r="M34" s="17">
        <f t="shared" si="93"/>
        <v>219283468.17000005</v>
      </c>
      <c r="N34" s="17">
        <f t="shared" si="93"/>
        <v>32012634.836666662</v>
      </c>
      <c r="O34" s="24">
        <f>N34/L34*100</f>
        <v>17.094298277450214</v>
      </c>
      <c r="P34" s="17">
        <f t="shared" si="93"/>
        <v>0</v>
      </c>
      <c r="Q34" s="17">
        <f t="shared" si="93"/>
        <v>57160248.239999995</v>
      </c>
      <c r="R34" s="17">
        <f t="shared" si="93"/>
        <v>113286170</v>
      </c>
      <c r="S34" s="17">
        <f t="shared" si="93"/>
        <v>47202570.833333328</v>
      </c>
      <c r="T34" s="17">
        <f t="shared" si="93"/>
        <v>56457647.440000013</v>
      </c>
      <c r="U34" s="17">
        <f t="shared" si="93"/>
        <v>9255076.6066666674</v>
      </c>
      <c r="V34" s="24">
        <f>U34/S34*100</f>
        <v>19.607145211105646</v>
      </c>
      <c r="W34" s="17">
        <f t="shared" si="93"/>
        <v>0</v>
      </c>
      <c r="X34" s="17">
        <f t="shared" si="93"/>
        <v>49345509.839999996</v>
      </c>
      <c r="Y34" s="17">
        <f t="shared" si="93"/>
        <v>86936306.349999994</v>
      </c>
      <c r="Z34" s="17">
        <f t="shared" si="93"/>
        <v>36223460.979166672</v>
      </c>
      <c r="AA34" s="17">
        <f t="shared" si="93"/>
        <v>41911760.079999998</v>
      </c>
      <c r="AB34" s="17">
        <f t="shared" si="93"/>
        <v>5688299.1008333322</v>
      </c>
      <c r="AC34" s="24">
        <f>AB34/Z34*100</f>
        <v>15.703356187043708</v>
      </c>
      <c r="AD34" s="17">
        <f t="shared" si="93"/>
        <v>0</v>
      </c>
      <c r="AE34" s="17">
        <f t="shared" si="93"/>
        <v>47846991.499999993</v>
      </c>
      <c r="AF34" s="17">
        <f t="shared" si="93"/>
        <v>92812470.489999995</v>
      </c>
      <c r="AG34" s="17">
        <f t="shared" si="93"/>
        <v>38671862.704166673</v>
      </c>
      <c r="AH34" s="17">
        <f t="shared" si="93"/>
        <v>46595937.860000007</v>
      </c>
      <c r="AI34" s="17">
        <f t="shared" si="93"/>
        <v>7924075.1558333365</v>
      </c>
      <c r="AJ34" s="24">
        <f>AI34/AG34*100</f>
        <v>20.490544291727542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32160983.333333332</v>
      </c>
      <c r="AO34" s="17">
        <f t="shared" si="93"/>
        <v>33392587.430000011</v>
      </c>
      <c r="AP34" s="17">
        <f t="shared" si="93"/>
        <v>1231604.0966666664</v>
      </c>
      <c r="AQ34" s="24">
        <f>AP34/AN34*100</f>
        <v>3.8294976366290618</v>
      </c>
      <c r="AR34" s="17">
        <f t="shared" si="93"/>
        <v>0</v>
      </c>
      <c r="AS34" s="17">
        <f t="shared" si="93"/>
        <v>119868799.72</v>
      </c>
      <c r="AT34" s="17">
        <f t="shared" si="93"/>
        <v>220450000</v>
      </c>
      <c r="AU34" s="17">
        <f t="shared" si="93"/>
        <v>91854166.666666672</v>
      </c>
      <c r="AV34" s="17">
        <f t="shared" si="93"/>
        <v>107669805.33000004</v>
      </c>
      <c r="AW34" s="17">
        <f t="shared" si="93"/>
        <v>15815638.663333338</v>
      </c>
      <c r="AX34" s="24">
        <f>AW34/AU34*100</f>
        <v>17.218204940802906</v>
      </c>
      <c r="AY34" s="17">
        <f t="shared" si="93"/>
        <v>0</v>
      </c>
      <c r="AZ34" s="17">
        <f t="shared" si="93"/>
        <v>54485729.910000004</v>
      </c>
      <c r="BA34" s="17">
        <f t="shared" si="93"/>
        <v>81722261.719999999</v>
      </c>
      <c r="BB34" s="17">
        <f t="shared" si="93"/>
        <v>34050942.383333333</v>
      </c>
      <c r="BC34" s="17">
        <f t="shared" si="93"/>
        <v>43308097.230000012</v>
      </c>
      <c r="BD34" s="17">
        <f t="shared" si="93"/>
        <v>9257154.8466666657</v>
      </c>
      <c r="BE34" s="24">
        <f>BD34/BB34*100</f>
        <v>27.186192800342873</v>
      </c>
      <c r="BF34" s="17">
        <f t="shared" si="93"/>
        <v>0</v>
      </c>
      <c r="BG34" s="17">
        <f t="shared" si="93"/>
        <v>54113675.25</v>
      </c>
      <c r="BH34" s="17">
        <f t="shared" si="93"/>
        <v>98099740.50999999</v>
      </c>
      <c r="BI34" s="17">
        <f t="shared" si="93"/>
        <v>40874891.879166663</v>
      </c>
      <c r="BJ34" s="17">
        <f t="shared" si="93"/>
        <v>42044628.989999995</v>
      </c>
      <c r="BK34" s="17">
        <f t="shared" si="93"/>
        <v>1169737.1108333336</v>
      </c>
      <c r="BL34" s="24">
        <f>BK34/BI34*100</f>
        <v>2.8617497369565683</v>
      </c>
      <c r="BM34" s="17">
        <f t="shared" si="93"/>
        <v>0</v>
      </c>
      <c r="BN34" s="17">
        <f t="shared" si="93"/>
        <v>55874683.989999995</v>
      </c>
      <c r="BO34" s="17">
        <f t="shared" si="93"/>
        <v>94160000</v>
      </c>
      <c r="BP34" s="17">
        <f t="shared" ref="BP34:DP34" si="94">SUM(BP5:BP15)</f>
        <v>39233333.333333336</v>
      </c>
      <c r="BQ34" s="17">
        <f t="shared" si="94"/>
        <v>50728749.590000004</v>
      </c>
      <c r="BR34" s="17">
        <f t="shared" si="94"/>
        <v>11495416.256666666</v>
      </c>
      <c r="BS34" s="24">
        <f>BR34/BP34*100</f>
        <v>29.300126397621067</v>
      </c>
      <c r="BT34" s="17">
        <f t="shared" si="94"/>
        <v>0</v>
      </c>
      <c r="BU34" s="17">
        <f t="shared" si="94"/>
        <v>49850569.269999996</v>
      </c>
      <c r="BV34" s="17">
        <f t="shared" si="94"/>
        <v>88622330</v>
      </c>
      <c r="BW34" s="17">
        <f t="shared" si="94"/>
        <v>36925970.833333336</v>
      </c>
      <c r="BX34" s="17">
        <f>SUM(BX5:BX14)</f>
        <v>52083148.54999999</v>
      </c>
      <c r="BY34" s="17">
        <f t="shared" si="94"/>
        <v>15163627.116666665</v>
      </c>
      <c r="BZ34" s="24">
        <f>BY34/BW34*100</f>
        <v>41.064938238477808</v>
      </c>
      <c r="CA34" s="17">
        <f t="shared" si="94"/>
        <v>0</v>
      </c>
      <c r="CB34" s="17">
        <f t="shared" si="94"/>
        <v>73811339.25</v>
      </c>
      <c r="CC34" s="17">
        <f t="shared" si="94"/>
        <v>166279316.02000001</v>
      </c>
      <c r="CD34" s="17">
        <f t="shared" si="94"/>
        <v>69283048.341666669</v>
      </c>
      <c r="CE34" s="17">
        <f t="shared" si="94"/>
        <v>91027028.309999987</v>
      </c>
      <c r="CF34" s="17">
        <f t="shared" si="94"/>
        <v>21743979.968333337</v>
      </c>
      <c r="CG34" s="24">
        <f>CF34/CD34*100</f>
        <v>31.38427146147459</v>
      </c>
      <c r="CH34" s="17">
        <f t="shared" si="94"/>
        <v>0</v>
      </c>
      <c r="CI34" s="17">
        <f t="shared" si="94"/>
        <v>16544840.799999999</v>
      </c>
      <c r="CJ34" s="17">
        <f t="shared" si="94"/>
        <v>49612200</v>
      </c>
      <c r="CK34" s="17">
        <f t="shared" si="94"/>
        <v>20671749.999999996</v>
      </c>
      <c r="CL34" s="17">
        <f t="shared" si="94"/>
        <v>24574519.319999993</v>
      </c>
      <c r="CM34" s="17">
        <f t="shared" si="94"/>
        <v>3902769.3200000003</v>
      </c>
      <c r="CN34" s="24">
        <f>CM34/CK34*100</f>
        <v>18.879723874369617</v>
      </c>
      <c r="CO34" s="17">
        <f t="shared" si="94"/>
        <v>0</v>
      </c>
      <c r="CP34" s="17">
        <f t="shared" si="94"/>
        <v>59517065.350000001</v>
      </c>
      <c r="CQ34" s="17">
        <f t="shared" si="94"/>
        <v>117479731.31999999</v>
      </c>
      <c r="CR34" s="17">
        <f t="shared" si="94"/>
        <v>48949888.050000004</v>
      </c>
      <c r="CS34" s="17">
        <f t="shared" si="94"/>
        <v>58151899.68999999</v>
      </c>
      <c r="CT34" s="17">
        <f t="shared" si="94"/>
        <v>9202011.6400000006</v>
      </c>
      <c r="CU34" s="24">
        <f>CT34/CR34*100</f>
        <v>18.798841032283015</v>
      </c>
      <c r="CV34" s="17">
        <f t="shared" si="94"/>
        <v>0</v>
      </c>
      <c r="CW34" s="17">
        <f t="shared" si="94"/>
        <v>22417802.880000003</v>
      </c>
      <c r="CX34" s="17">
        <f t="shared" si="94"/>
        <v>54809001</v>
      </c>
      <c r="CY34" s="17">
        <f t="shared" si="94"/>
        <v>22837083.75</v>
      </c>
      <c r="CZ34" s="17">
        <f t="shared" si="94"/>
        <v>27033530.779999994</v>
      </c>
      <c r="DA34" s="17">
        <f t="shared" si="94"/>
        <v>4196447.03</v>
      </c>
      <c r="DB34" s="24">
        <f>DA34/CY34*100</f>
        <v>18.375581908526303</v>
      </c>
      <c r="DC34" s="17">
        <f t="shared" si="94"/>
        <v>0</v>
      </c>
      <c r="DD34" s="17">
        <f t="shared" si="94"/>
        <v>21875542.419999998</v>
      </c>
      <c r="DE34" s="17">
        <f t="shared" si="94"/>
        <v>61745000</v>
      </c>
      <c r="DF34" s="17">
        <f t="shared" si="94"/>
        <v>25727083.333333336</v>
      </c>
      <c r="DG34" s="17">
        <f t="shared" si="94"/>
        <v>28802916.879999995</v>
      </c>
      <c r="DH34" s="17">
        <f t="shared" si="94"/>
        <v>3075833.5466666659</v>
      </c>
      <c r="DI34" s="24">
        <f>DH34/DF34*100</f>
        <v>11.95562476637784</v>
      </c>
      <c r="DJ34" s="17">
        <f t="shared" si="94"/>
        <v>0</v>
      </c>
      <c r="DK34" s="17">
        <f t="shared" si="94"/>
        <v>2186838895.0300002</v>
      </c>
      <c r="DL34" s="17">
        <f>SUM(DL5:DL15)</f>
        <v>3109030230.2599998</v>
      </c>
      <c r="DM34" s="17">
        <f t="shared" si="94"/>
        <v>1295429262.6083336</v>
      </c>
      <c r="DN34" s="17">
        <f t="shared" si="94"/>
        <v>1635221194.7800002</v>
      </c>
      <c r="DO34" s="17">
        <f t="shared" si="94"/>
        <v>339791932.17166662</v>
      </c>
      <c r="DP34" s="17">
        <f t="shared" si="94"/>
        <v>242.60811409269218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1382242806</v>
      </c>
      <c r="E35" s="17">
        <f>SUM(E18,E19,E20,E21,E22,E23,E24,E25,E26,E27,E28,E30,E31)</f>
        <v>575934502.50000012</v>
      </c>
      <c r="F35" s="17">
        <f>SUM(F18,F19,F20,F21,F22,F23,F24,F25,F26,F27,F28,F30,F31)</f>
        <v>581395376.58000004</v>
      </c>
      <c r="G35" s="17">
        <f>SUM(G18,G19,G20,G21,G22,G23,G24,G25,G26,G27,G28,G30,G31)</f>
        <v>5460874.0800000001</v>
      </c>
      <c r="H35" s="24">
        <f>G35/E35*100</f>
        <v>0.94817623467522671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447500000</v>
      </c>
      <c r="L35" s="17">
        <f t="shared" ref="L35:N35" si="95">SUM(L18,L19,L20,L21,L22,L23,L24,L25,L26,L27,L28,L30,L31)</f>
        <v>186458333.33333331</v>
      </c>
      <c r="M35" s="17">
        <f t="shared" si="95"/>
        <v>175676399.87</v>
      </c>
      <c r="N35" s="17">
        <f t="shared" si="95"/>
        <v>-10781933.463333335</v>
      </c>
      <c r="O35" s="24">
        <f>N35/L35*100</f>
        <v>-5.7824894551955319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110372621.75999999</v>
      </c>
      <c r="S35" s="17">
        <f t="shared" si="97"/>
        <v>45988592.399999991</v>
      </c>
      <c r="T35" s="17">
        <f t="shared" si="97"/>
        <v>42804190.149999991</v>
      </c>
      <c r="U35" s="17">
        <f t="shared" si="97"/>
        <v>-3184402.2500000005</v>
      </c>
      <c r="V35" s="24">
        <f>U35/S35*100</f>
        <v>-6.924330760773624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78529007.109999999</v>
      </c>
      <c r="Z35" s="17">
        <f>SUM(Z18,Z19,Z20,Z21,Z22,Z23,Z24,Z25,Z26,Z27,Z28,Z30,Z31,Z32)</f>
        <v>32720419.62916667</v>
      </c>
      <c r="AA35" s="17">
        <f>SUM(AA18,AA19,AA20,AA21,AA22,AA23,AA24,AA25,AA26,AA27,AA28,AA30,AA31,AA32)</f>
        <v>29352208.350000005</v>
      </c>
      <c r="AB35" s="17">
        <f>SUM(AB18,AB19,AB20,AB21,AB22,AB23,AB24,AB25,AB26,AB27,AB28,AB30,AB31,AB32)</f>
        <v>-3368211.2791666659</v>
      </c>
      <c r="AC35" s="24">
        <f>AB35/Z35*100</f>
        <v>-10.29391223382806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88037333.280000031</v>
      </c>
      <c r="AG35" s="17">
        <f t="shared" si="100"/>
        <v>36682222.200000003</v>
      </c>
      <c r="AH35" s="17">
        <f t="shared" si="100"/>
        <v>34942224.109999999</v>
      </c>
      <c r="AI35" s="17">
        <f t="shared" si="100"/>
        <v>-1739998.0899999999</v>
      </c>
      <c r="AJ35" s="24">
        <f>AI35/AG35*100</f>
        <v>-4.7434369720381868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76275612</v>
      </c>
      <c r="AN35" s="17">
        <f>SUM(AN18,AN19,AN20,AN21,AN22,AN23,AN24,AN25,AN26,AN27,AN28,AN30,AN31,AN32)</f>
        <v>31781505</v>
      </c>
      <c r="AO35" s="17">
        <f>SUM(AO18,AO19,AO20,AO21,AO22,AO23,AO24,AO25,AO26,AO27,AO28,AO30,AO31,AO32)</f>
        <v>27220545.310000002</v>
      </c>
      <c r="AP35" s="17">
        <f t="shared" ref="AP35" si="102">SUM(AP18,AP19,AP20,AP21,AP22,AP23,AP24,AP25,AP26,AP27,AP28,AP30,AP31,AP32)</f>
        <v>-4560959.6899999995</v>
      </c>
      <c r="AQ35" s="24">
        <f>AP35/AN35*100</f>
        <v>-14.350987122856514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212413321.30999997</v>
      </c>
      <c r="AU35" s="17">
        <f>SUM(AU18,AU19,AU20,AU21,AU22,AU23,AU24,AU25,AU26,AU27,AU28,AU30,AU31,AU32)</f>
        <v>88505550.545833349</v>
      </c>
      <c r="AV35" s="17">
        <f>SUM(AV18,AV19,AV20,AV21,AV22,AV23,AV24,AV25,AV26,AV27,AV28,AV30,AV31,AV32)</f>
        <v>82573319.73999998</v>
      </c>
      <c r="AW35" s="17">
        <f>SUM(AW18,AW19,AW20,AW21,AW22,AW23,AW24,AW25,AW26,AW27,AW28,AW30,AW31,AW32)</f>
        <v>-5932230.8058333332</v>
      </c>
      <c r="AX35" s="24">
        <f>AW35/AU35*100</f>
        <v>-6.7026652783333374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81055891.49000001</v>
      </c>
      <c r="BB35" s="17">
        <f>SUM(BB18,BB19,BB20,BB21,BB22,BB23,BB24,BB25,BB26,BB27,BB28,BB30,BB31,BB32)</f>
        <v>33773288.120833337</v>
      </c>
      <c r="BC35" s="17">
        <f>SUM(BC18,BC19,BC20,BC21,BC22,BC23,BC24,BC25,BC26,BC27,BC28,BC30,BC31,BC32)</f>
        <v>35572514.800000004</v>
      </c>
      <c r="BD35" s="17">
        <f>SUM(BD18,BD19,BD20,BD21,BD22,BD23,BD24,BD25,BD26,BD27,BD28,BD30,BD31,BD32)</f>
        <v>1799226.6791666667</v>
      </c>
      <c r="BE35" s="24">
        <f>BD35/BB35*100</f>
        <v>5.3273660317865188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90885495.219999999</v>
      </c>
      <c r="BI35" s="17">
        <f>SUM(BI18,BI19,BI20,BI21,BI22,BI23,BI24,BI25,BI26,BI27,BI28,BI30,BI31,BI32)</f>
        <v>37868956.341666669</v>
      </c>
      <c r="BJ35" s="17">
        <f>SUM(BJ18,BJ19,BJ20,BJ21,BJ22,BJ23,BJ24,BJ25,BJ26,BJ27,BJ28,BJ30,BJ31,BJ32)</f>
        <v>30382547.780000001</v>
      </c>
      <c r="BK35" s="17">
        <f t="shared" ref="BK35" si="107">SUM(BK18,BK19,BK20,BK21,BK22,BK23,BK24,BK25,BK26,BK27,BK28,BK30,BK31,BK32)</f>
        <v>-7486408.5616666675</v>
      </c>
      <c r="BL35" s="24">
        <f>BK35/BI35*100</f>
        <v>-19.769249762580543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88960035.519999996</v>
      </c>
      <c r="BP35" s="17">
        <f>SUM(BP18,BP19,BP20,BP21,BP22,BP23,BP24,BP25,BP26,BP27,BP28,BP30,BP31,BP32)</f>
        <v>37066681.466666669</v>
      </c>
      <c r="BQ35" s="17">
        <f>SUM(BQ18,BQ19,BQ20,BQ21,BQ22,BQ23,BQ24,BQ25,BQ26,BQ27,BQ28,BQ30,BQ31,BQ32)</f>
        <v>32929005.379999995</v>
      </c>
      <c r="BR35" s="17">
        <f>SUM(BR18,BR19,BR20,BR21,BR22,BR23,BR24,BR25,BR26,BR27,BR28,BR30,BR31,BR32)</f>
        <v>-4137676.0866666664</v>
      </c>
      <c r="BS35" s="24">
        <f>BR35/BP35*100</f>
        <v>-11.162790740756213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87498030</v>
      </c>
      <c r="BW35" s="17">
        <f>SUM(BW18,BW19,BW20,BW21,BW22,BW23,BW24,BW25,BW26,BW27,BW28,BW30,BW31,BW32)</f>
        <v>36457512.5</v>
      </c>
      <c r="BX35" s="17">
        <f>SUM(BX18,BX19,BX20,BX21,BX22,BX23,BX24,BX25,BX26,BX27,BX28,BX30,BX31,BX32)</f>
        <v>36107120.32</v>
      </c>
      <c r="BY35" s="17">
        <f t="shared" ref="BY35" si="110">SUM(BY18,BY19,BY20,BY21,BY22,BY23,BY24,BY25,BY26,BY27,BY28,BY30,BY31,BY32)</f>
        <v>-350392.17999999976</v>
      </c>
      <c r="BZ35" s="24">
        <f>BY35/BW35*100</f>
        <v>-0.96109733213421999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139186803.16000003</v>
      </c>
      <c r="CD35" s="17">
        <f>SUM(CD18,CD19,CD20,CD21,CD22,CD23,CD24,CD25,CD26,CD27,CD28,CD30,CD31,CD32)</f>
        <v>57994501.31666667</v>
      </c>
      <c r="CE35" s="17">
        <f>SUM(CE18,CE19,CE20,CE21,CE22,CE23,CE24,CE25,CE26,CE27,CE28,CE30,CE31,CE32)</f>
        <v>57773634.920000002</v>
      </c>
      <c r="CF35" s="17">
        <f t="shared" ref="CF35" si="112">SUM(CF18,CF19,CF20,CF21,CF22,CF23,CF24,CF25,CF26,CF27,CF28,CF30,CF31,CF32)</f>
        <v>-220866.39666666661</v>
      </c>
      <c r="CG35" s="24">
        <f>CF35/CD35*100</f>
        <v>-0.38084023769886821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49527800</v>
      </c>
      <c r="CK35" s="17">
        <f t="shared" si="114"/>
        <v>20636583.333333336</v>
      </c>
      <c r="CL35" s="17">
        <f t="shared" si="114"/>
        <v>18211994.340000004</v>
      </c>
      <c r="CM35" s="17">
        <f t="shared" si="114"/>
        <v>-2424588.9933333336</v>
      </c>
      <c r="CN35" s="24">
        <f>CM35/CK35*100</f>
        <v>-11.748984578358012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112377256.34</v>
      </c>
      <c r="CR35" s="17">
        <f>SUM(CR18,CR19,CR20,CR21,CR22,CR23,CR24,CR25,CR26,CR27,CR28,CR30,CR31,CR32)</f>
        <v>46823856.808333337</v>
      </c>
      <c r="CS35" s="17">
        <f>SUM(CS18,CS19,CS20,CS21,CS22,CS23,CS24,CS25,CS26,CS27,CS28,CS30,CS31,CS32)</f>
        <v>43999601.780000001</v>
      </c>
      <c r="CT35" s="17">
        <f t="shared" ref="CT35" si="116">SUM(CT18,CT19,CT20,CT21,CT22,CT23,CT24,CT25,CT26,CT27,CT28,CT30,CT31,CT32)</f>
        <v>-2824255.0283333329</v>
      </c>
      <c r="CU35" s="24">
        <f>CT35/CR35*100</f>
        <v>-6.0316582632097377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51832300</v>
      </c>
      <c r="CY35" s="17">
        <f t="shared" si="118"/>
        <v>21596791.666666668</v>
      </c>
      <c r="CZ35" s="17">
        <f t="shared" si="118"/>
        <v>19653957.859999999</v>
      </c>
      <c r="DA35" s="17">
        <f t="shared" si="118"/>
        <v>-1942833.8066666664</v>
      </c>
      <c r="DB35" s="24">
        <f>DA35/CY35*100</f>
        <v>-8.9959371588758348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57895000</v>
      </c>
      <c r="DF35" s="17">
        <f t="shared" si="120"/>
        <v>24122916.666666664</v>
      </c>
      <c r="DG35" s="17">
        <f t="shared" si="120"/>
        <v>22555849.760000002</v>
      </c>
      <c r="DH35" s="17">
        <f t="shared" si="120"/>
        <v>-1567066.906666667</v>
      </c>
      <c r="DI35" s="24">
        <f>DH35/DF35*100</f>
        <v>-6.4961751032040782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3201089313.1900001</v>
      </c>
      <c r="DM35" s="17">
        <f t="shared" si="122"/>
        <v>1314453880.4958334</v>
      </c>
      <c r="DN35" s="17">
        <f>SUM(DN18,DN19,DN20,DN21,DN22,DN23,DN24,DN25,DN26,DN27,DN28,DN30,DN31,DN32)</f>
        <v>1271225953.79</v>
      </c>
      <c r="DO35" s="17">
        <f t="shared" si="122"/>
        <v>-43227926.705833428</v>
      </c>
      <c r="DP35" s="24">
        <f t="shared" si="92"/>
        <v>-3.2886605872795744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53633194</v>
      </c>
      <c r="E36" s="17">
        <f>E34-E35</f>
        <v>22347164.166666508</v>
      </c>
      <c r="F36" s="17">
        <f>F34-F35</f>
        <v>147730536.06000006</v>
      </c>
      <c r="G36" s="17">
        <f>G34-G35</f>
        <v>125383371.89333335</v>
      </c>
      <c r="H36" s="24">
        <f>G36/E36*100</f>
        <v>561.07061709582717</v>
      </c>
      <c r="I36" s="17"/>
      <c r="J36" s="17">
        <f>J34-J35</f>
        <v>19249592.590000004</v>
      </c>
      <c r="K36" s="17">
        <f t="shared" ref="K36:N36" si="124">K34-K35</f>
        <v>1950000</v>
      </c>
      <c r="L36" s="17">
        <f t="shared" si="124"/>
        <v>812500.0000000298</v>
      </c>
      <c r="M36" s="17">
        <f t="shared" si="124"/>
        <v>43607068.300000042</v>
      </c>
      <c r="N36" s="17">
        <f t="shared" si="124"/>
        <v>42794568.299999997</v>
      </c>
      <c r="O36" s="24">
        <f>N36/L36*100</f>
        <v>5267.0237907690371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2913548.2400000095</v>
      </c>
      <c r="S36" s="17">
        <f t="shared" si="125"/>
        <v>1213978.4333333373</v>
      </c>
      <c r="T36" s="17">
        <f t="shared" si="125"/>
        <v>13653457.290000021</v>
      </c>
      <c r="U36" s="17">
        <f t="shared" si="125"/>
        <v>12439478.856666667</v>
      </c>
      <c r="V36" s="24">
        <f>U36/S36*100</f>
        <v>1024.6869726104107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8407299.2399999946</v>
      </c>
      <c r="Z36" s="17">
        <f t="shared" si="126"/>
        <v>3503041.3500000015</v>
      </c>
      <c r="AA36" s="17">
        <f t="shared" si="126"/>
        <v>12559551.729999993</v>
      </c>
      <c r="AB36" s="17">
        <f>AB34-AB35</f>
        <v>9056510.379999999</v>
      </c>
      <c r="AC36" s="24">
        <f t="shared" ref="AC36" si="127">AB36/Z36*100</f>
        <v>258.53278551793272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4775137.2099999636</v>
      </c>
      <c r="AG36" s="17">
        <f t="shared" si="128"/>
        <v>1989640.5041666701</v>
      </c>
      <c r="AH36" s="17">
        <f t="shared" si="128"/>
        <v>11653713.750000007</v>
      </c>
      <c r="AI36" s="17">
        <f t="shared" si="128"/>
        <v>9664073.2458333373</v>
      </c>
      <c r="AJ36" s="24">
        <f>AI36/AG36*100</f>
        <v>485.71956720799585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910748</v>
      </c>
      <c r="AN36" s="17">
        <f t="shared" si="129"/>
        <v>379478.33333333209</v>
      </c>
      <c r="AO36" s="17">
        <f>AO34-AO35</f>
        <v>6172042.1200000085</v>
      </c>
      <c r="AP36" s="17">
        <f t="shared" si="129"/>
        <v>5792563.7866666662</v>
      </c>
      <c r="AQ36" s="24">
        <f>AP36/AN36*100</f>
        <v>1526.4544185658431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8036678.6900000274</v>
      </c>
      <c r="AU36" s="17">
        <f t="shared" si="130"/>
        <v>3348616.1208333224</v>
      </c>
      <c r="AV36" s="17">
        <f t="shared" si="130"/>
        <v>25096485.590000063</v>
      </c>
      <c r="AW36" s="17">
        <f t="shared" si="130"/>
        <v>21747869.46916667</v>
      </c>
      <c r="AX36" s="24">
        <f>AW36/AU36*100</f>
        <v>649.45842355183402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666370.22999998927</v>
      </c>
      <c r="BB36" s="17">
        <f t="shared" si="131"/>
        <v>277654.26249999553</v>
      </c>
      <c r="BC36" s="17">
        <f t="shared" si="131"/>
        <v>7735582.4300000072</v>
      </c>
      <c r="BD36" s="17">
        <f t="shared" si="131"/>
        <v>7457928.1674999986</v>
      </c>
      <c r="BE36" s="24">
        <f>BD36/BB36*100</f>
        <v>2686.0485051981213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7214245.2899999917</v>
      </c>
      <c r="BI36" s="17">
        <f t="shared" si="132"/>
        <v>3005935.537499994</v>
      </c>
      <c r="BJ36" s="17">
        <f t="shared" si="132"/>
        <v>11662081.209999993</v>
      </c>
      <c r="BK36" s="17">
        <f t="shared" si="132"/>
        <v>8656145.6725000013</v>
      </c>
      <c r="BL36" s="24">
        <f>BK36/BI36*100</f>
        <v>287.96843992533616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5199964.4800000042</v>
      </c>
      <c r="BP36" s="17">
        <f t="shared" si="133"/>
        <v>2166651.8666666672</v>
      </c>
      <c r="BQ36" s="17">
        <f t="shared" si="133"/>
        <v>17799744.210000008</v>
      </c>
      <c r="BR36" s="17">
        <f t="shared" si="133"/>
        <v>15633092.343333332</v>
      </c>
      <c r="BS36" s="24">
        <f t="shared" ref="BS36" si="134">BR36/BP36*100</f>
        <v>721.53226754348884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1124300</v>
      </c>
      <c r="BW36" s="17">
        <f t="shared" si="135"/>
        <v>468458.33333333582</v>
      </c>
      <c r="BX36" s="17">
        <f t="shared" si="135"/>
        <v>15976028.229999989</v>
      </c>
      <c r="BY36" s="17">
        <f t="shared" si="135"/>
        <v>15514019.296666665</v>
      </c>
      <c r="BZ36" s="24">
        <f>BY36/BW36*100</f>
        <v>3311.7180745352484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27092512.859999985</v>
      </c>
      <c r="CD36" s="17">
        <f t="shared" si="136"/>
        <v>11288547.024999999</v>
      </c>
      <c r="CE36" s="17">
        <f t="shared" si="136"/>
        <v>33253393.389999986</v>
      </c>
      <c r="CF36" s="17">
        <f t="shared" si="136"/>
        <v>21964846.365000006</v>
      </c>
      <c r="CG36" s="24">
        <f t="shared" ref="CG36" si="137">CF36/CD36*100</f>
        <v>194.57638185282761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84400</v>
      </c>
      <c r="CK36" s="17">
        <f t="shared" si="138"/>
        <v>35166.666666660458</v>
      </c>
      <c r="CL36" s="17">
        <f t="shared" si="138"/>
        <v>6362524.9799999893</v>
      </c>
      <c r="CM36" s="17">
        <f t="shared" si="138"/>
        <v>6327358.3133333344</v>
      </c>
      <c r="CN36" s="24">
        <f>CM36/CK36*100</f>
        <v>17992.488094789907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5102474.9799999893</v>
      </c>
      <c r="CR36" s="17">
        <f t="shared" si="139"/>
        <v>2126031.2416666672</v>
      </c>
      <c r="CS36" s="17">
        <f t="shared" si="139"/>
        <v>14152297.909999989</v>
      </c>
      <c r="CT36" s="17">
        <f t="shared" si="139"/>
        <v>12026266.668333333</v>
      </c>
      <c r="CU36" s="24">
        <f t="shared" ref="CU36" si="140">CT36/CR36*100</f>
        <v>565.66744799599178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1240292.0833333321</v>
      </c>
      <c r="CZ36" s="17">
        <f t="shared" si="141"/>
        <v>7379572.9199999943</v>
      </c>
      <c r="DA36" s="17">
        <f t="shared" si="141"/>
        <v>6139280.8366666669</v>
      </c>
      <c r="DB36" s="24">
        <f>DA36/CY36*100</f>
        <v>494.98669863046428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3850000</v>
      </c>
      <c r="DF36" s="17">
        <f t="shared" si="142"/>
        <v>1604166.6666666716</v>
      </c>
      <c r="DG36" s="17">
        <f t="shared" si="142"/>
        <v>6247067.1199999936</v>
      </c>
      <c r="DH36" s="17">
        <f t="shared" si="142"/>
        <v>4642900.4533333331</v>
      </c>
      <c r="DI36" s="24">
        <f t="shared" si="88"/>
        <v>289.42756072727184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-92059082.930000305</v>
      </c>
      <c r="DM36" s="17">
        <f t="shared" si="143"/>
        <v>-19024617.887499809</v>
      </c>
      <c r="DN36" s="17">
        <f>DN34-DN35</f>
        <v>363995240.99000025</v>
      </c>
      <c r="DO36" s="17">
        <f>DO34-DO35</f>
        <v>383019858.87750006</v>
      </c>
      <c r="DP36" s="24">
        <f>DO36/DM36*100</f>
        <v>-2013.2854238778932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2904</v>
      </c>
      <c r="C38" s="85">
        <v>369844126.69999999</v>
      </c>
      <c r="D38" s="85">
        <v>369844126.69999999</v>
      </c>
      <c r="E38" s="85">
        <v>154101719.45833331</v>
      </c>
      <c r="F38" s="85">
        <v>484489257.43999988</v>
      </c>
      <c r="G38" s="85">
        <v>330387537.98166668</v>
      </c>
      <c r="H38" s="82">
        <v>214.39575051010266</v>
      </c>
      <c r="I38" s="81" t="s">
        <v>2896</v>
      </c>
      <c r="J38" s="85">
        <v>-38544130.100000001</v>
      </c>
      <c r="K38" s="85">
        <v>-38544130.100000001</v>
      </c>
      <c r="L38" s="85">
        <v>-16060054.208333334</v>
      </c>
      <c r="M38" s="85">
        <v>7488434.2200001068</v>
      </c>
      <c r="N38" s="85">
        <v>23548488.428333443</v>
      </c>
      <c r="O38" s="82">
        <v>-146.62770201681181</v>
      </c>
      <c r="P38" s="81" t="s">
        <v>2896</v>
      </c>
      <c r="Q38" s="85">
        <v>5708565.1600000001</v>
      </c>
      <c r="R38" s="85">
        <v>5708565.1600000001</v>
      </c>
      <c r="S38" s="85">
        <v>2378568.8166666664</v>
      </c>
      <c r="T38" s="85">
        <v>20190352.250000015</v>
      </c>
      <c r="U38" s="85">
        <v>17811783.433333334</v>
      </c>
      <c r="V38" s="82">
        <v>748.84457025274628</v>
      </c>
      <c r="W38" s="81" t="s">
        <v>2896</v>
      </c>
      <c r="X38" s="85">
        <v>11697254.869999999</v>
      </c>
      <c r="Y38" s="85">
        <v>11697254.869999999</v>
      </c>
      <c r="Z38" s="85">
        <v>4873856.1958333338</v>
      </c>
      <c r="AA38" s="85">
        <v>22052131.359999996</v>
      </c>
      <c r="AB38" s="85">
        <v>17178275.164166667</v>
      </c>
      <c r="AC38" s="82">
        <v>352.45757104718018</v>
      </c>
      <c r="AD38" s="81" t="s">
        <v>2896</v>
      </c>
      <c r="AE38" s="85">
        <v>15303642.99</v>
      </c>
      <c r="AF38" s="85">
        <v>15303642.99</v>
      </c>
      <c r="AG38" s="85">
        <v>6376517.9124999996</v>
      </c>
      <c r="AH38" s="85">
        <v>24319058.909999985</v>
      </c>
      <c r="AI38" s="85">
        <v>17942540.997499999</v>
      </c>
      <c r="AJ38" s="82">
        <v>281.38462470758407</v>
      </c>
      <c r="AK38" s="81" t="s">
        <v>2896</v>
      </c>
      <c r="AL38" s="85">
        <v>5321137.82</v>
      </c>
      <c r="AM38" s="85">
        <v>5321137.82</v>
      </c>
      <c r="AN38" s="85">
        <v>2217140.7583333333</v>
      </c>
      <c r="AO38" s="85">
        <v>11344149.389999997</v>
      </c>
      <c r="AP38" s="85">
        <v>9127008.6316666678</v>
      </c>
      <c r="AQ38" s="82">
        <v>411.65670683568197</v>
      </c>
      <c r="AR38" s="81" t="s">
        <v>2896</v>
      </c>
      <c r="AS38" s="85">
        <v>6288244.4800000004</v>
      </c>
      <c r="AT38" s="85">
        <v>6288244.4800000004</v>
      </c>
      <c r="AU38" s="85">
        <v>2620101.8666666662</v>
      </c>
      <c r="AV38" s="85">
        <v>33459395.430000037</v>
      </c>
      <c r="AW38" s="85">
        <v>30839293.563333333</v>
      </c>
      <c r="AX38" s="82">
        <v>1177.0265101397583</v>
      </c>
      <c r="AY38" s="81" t="s">
        <v>2896</v>
      </c>
      <c r="AZ38" s="85">
        <v>8394598.0399999991</v>
      </c>
      <c r="BA38" s="85">
        <v>8394598.0399999991</v>
      </c>
      <c r="BB38" s="85">
        <v>3497749.1833333331</v>
      </c>
      <c r="BC38" s="85">
        <v>14502261.109999979</v>
      </c>
      <c r="BD38" s="85">
        <v>11004511.926666666</v>
      </c>
      <c r="BE38" s="82">
        <v>314.61695364272617</v>
      </c>
      <c r="BF38" s="81" t="s">
        <v>2896</v>
      </c>
      <c r="BG38" s="85">
        <v>5159522.47</v>
      </c>
      <c r="BH38" s="85">
        <v>5159522.47</v>
      </c>
      <c r="BI38" s="85">
        <v>2149801.0291666663</v>
      </c>
      <c r="BJ38" s="85">
        <v>18253000.739999998</v>
      </c>
      <c r="BK38" s="85">
        <v>16103199.710833333</v>
      </c>
      <c r="BL38" s="82">
        <v>749.05535407039326</v>
      </c>
      <c r="BM38" s="81" t="s">
        <v>2896</v>
      </c>
      <c r="BN38" s="85">
        <v>12313110.73</v>
      </c>
      <c r="BO38" s="85">
        <v>12313110.73</v>
      </c>
      <c r="BP38" s="85">
        <v>5130462.8041666672</v>
      </c>
      <c r="BQ38" s="85">
        <v>26523599.530000016</v>
      </c>
      <c r="BR38" s="85">
        <v>21393136.72583333</v>
      </c>
      <c r="BS38" s="82">
        <v>416.98259089723945</v>
      </c>
      <c r="BT38" s="81" t="s">
        <v>2896</v>
      </c>
      <c r="BU38" s="85">
        <v>16620492.65</v>
      </c>
      <c r="BV38" s="85">
        <v>16620492.65</v>
      </c>
      <c r="BW38" s="85">
        <v>6925205.270833334</v>
      </c>
      <c r="BX38" s="85">
        <v>33982740.269999988</v>
      </c>
      <c r="BY38" s="85">
        <v>27057534.999166667</v>
      </c>
      <c r="BZ38" s="82">
        <v>390.71094561086909</v>
      </c>
      <c r="CA38" s="81" t="s">
        <v>2896</v>
      </c>
      <c r="CB38" s="85">
        <v>52372967.990000002</v>
      </c>
      <c r="CC38" s="85">
        <v>52372967.990000002</v>
      </c>
      <c r="CD38" s="85">
        <v>21822069.995833334</v>
      </c>
      <c r="CE38" s="85">
        <v>76364145.020000011</v>
      </c>
      <c r="CF38" s="85">
        <v>54542075.024166673</v>
      </c>
      <c r="CG38" s="82">
        <v>249.93996918981944</v>
      </c>
      <c r="CH38" s="81" t="s">
        <v>2896</v>
      </c>
      <c r="CI38" s="85">
        <v>3819531.09</v>
      </c>
      <c r="CJ38" s="85">
        <v>3819531.09</v>
      </c>
      <c r="CK38" s="85">
        <v>1591471.2875000001</v>
      </c>
      <c r="CL38" s="85">
        <v>10872929.790000005</v>
      </c>
      <c r="CM38" s="85">
        <v>9281458.5024999995</v>
      </c>
      <c r="CN38" s="82">
        <v>583.19987142714945</v>
      </c>
      <c r="CO38" s="81" t="s">
        <v>2896</v>
      </c>
      <c r="CP38" s="85">
        <v>5066470.7699999996</v>
      </c>
      <c r="CQ38" s="85">
        <v>5066470.7699999996</v>
      </c>
      <c r="CR38" s="85">
        <v>2111029.4874999998</v>
      </c>
      <c r="CS38" s="85">
        <v>18126419.709999986</v>
      </c>
      <c r="CT38" s="85">
        <v>16015390.2225</v>
      </c>
      <c r="CU38" s="82">
        <v>758.65307980450461</v>
      </c>
      <c r="CV38" s="81" t="s">
        <v>2896</v>
      </c>
      <c r="CW38" s="85">
        <v>-5238119.3</v>
      </c>
      <c r="CX38" s="85">
        <v>-5238119.3</v>
      </c>
      <c r="CY38" s="85">
        <v>-2182549.708333333</v>
      </c>
      <c r="CZ38" s="85">
        <v>7913327.8100000024</v>
      </c>
      <c r="DA38" s="85">
        <v>10095877.518333333</v>
      </c>
      <c r="DB38" s="82">
        <v>-462.57262685865135</v>
      </c>
      <c r="DC38" s="81" t="s">
        <v>2896</v>
      </c>
      <c r="DD38" s="85">
        <v>4577492.82</v>
      </c>
      <c r="DE38" s="85">
        <v>4577492.82</v>
      </c>
      <c r="DF38" s="85">
        <v>1907288.675</v>
      </c>
      <c r="DG38" s="85">
        <v>12063140.320000006</v>
      </c>
      <c r="DH38" s="85">
        <v>10155851.645</v>
      </c>
      <c r="DI38" s="82">
        <v>532.4758531898691</v>
      </c>
      <c r="DJ38" s="81" t="s">
        <v>2896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199460378.82499999</v>
      </c>
      <c r="DN38" s="15">
        <f t="shared" si="145"/>
        <v>821944343.30000007</v>
      </c>
      <c r="DO38" s="15">
        <f t="shared" si="145"/>
        <v>622483964.47500014</v>
      </c>
      <c r="DP38" s="15">
        <f t="shared" si="145"/>
        <v>6572.2000224501617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2905</v>
      </c>
      <c r="C39" s="85">
        <v>228711876.84</v>
      </c>
      <c r="D39" s="85">
        <v>228711876.84</v>
      </c>
      <c r="E39" s="85">
        <v>95296615.349999994</v>
      </c>
      <c r="F39" s="85">
        <v>298030651.32929999</v>
      </c>
      <c r="G39" s="85">
        <v>202734035.97929999</v>
      </c>
      <c r="H39" s="82">
        <v>212.74001729726697</v>
      </c>
      <c r="I39" s="81" t="s">
        <v>2896</v>
      </c>
      <c r="J39" s="85">
        <v>82908171.25</v>
      </c>
      <c r="K39" s="85">
        <v>82908171.25</v>
      </c>
      <c r="L39" s="85">
        <v>34545071.354166672</v>
      </c>
      <c r="M39" s="85">
        <v>108649021.99000002</v>
      </c>
      <c r="N39" s="85">
        <v>74103950.635833338</v>
      </c>
      <c r="O39" s="82">
        <v>214.51381551972173</v>
      </c>
      <c r="P39" s="81" t="s">
        <v>2896</v>
      </c>
      <c r="Q39" s="85">
        <v>19266999</v>
      </c>
      <c r="R39" s="85">
        <v>19266999</v>
      </c>
      <c r="S39" s="85">
        <v>8027916.25</v>
      </c>
      <c r="T39" s="85">
        <v>32460942.300000001</v>
      </c>
      <c r="U39" s="85">
        <v>24433026.050000001</v>
      </c>
      <c r="V39" s="82">
        <v>304.35078405308474</v>
      </c>
      <c r="W39" s="81" t="s">
        <v>2896</v>
      </c>
      <c r="X39" s="85">
        <v>12664163.289999999</v>
      </c>
      <c r="Y39" s="85">
        <v>12664163.289999999</v>
      </c>
      <c r="Z39" s="85">
        <v>5276734.7041666666</v>
      </c>
      <c r="AA39" s="85">
        <v>22852029.399999999</v>
      </c>
      <c r="AB39" s="85">
        <v>17575294.695833333</v>
      </c>
      <c r="AC39" s="82">
        <v>333.0714102786967</v>
      </c>
      <c r="AD39" s="81" t="s">
        <v>2896</v>
      </c>
      <c r="AE39" s="85">
        <v>21362622.5</v>
      </c>
      <c r="AF39" s="85">
        <v>21362622.5</v>
      </c>
      <c r="AG39" s="85">
        <v>8901092.708333334</v>
      </c>
      <c r="AH39" s="85">
        <v>37659145.289999992</v>
      </c>
      <c r="AI39" s="85">
        <v>28758052.581666663</v>
      </c>
      <c r="AJ39" s="82">
        <v>323.08451921574704</v>
      </c>
      <c r="AK39" s="81" t="s">
        <v>2896</v>
      </c>
      <c r="AL39" s="85">
        <v>19021695.550000001</v>
      </c>
      <c r="AM39" s="85">
        <v>19021695.550000001</v>
      </c>
      <c r="AN39" s="85">
        <v>7925706.479166667</v>
      </c>
      <c r="AO39" s="85">
        <v>26993076.960000001</v>
      </c>
      <c r="AP39" s="85">
        <v>19067370.480833333</v>
      </c>
      <c r="AQ39" s="82">
        <v>240.57628844764048</v>
      </c>
      <c r="AR39" s="81" t="s">
        <v>2896</v>
      </c>
      <c r="AS39" s="85">
        <v>37797644.850000001</v>
      </c>
      <c r="AT39" s="85">
        <v>37797644.850000001</v>
      </c>
      <c r="AU39" s="85">
        <v>15749018.6875</v>
      </c>
      <c r="AV39" s="85">
        <v>62708632.690000005</v>
      </c>
      <c r="AW39" s="85">
        <v>46959614.002499998</v>
      </c>
      <c r="AX39" s="82">
        <v>298.17485733109106</v>
      </c>
      <c r="AY39" s="81" t="s">
        <v>2896</v>
      </c>
      <c r="AZ39" s="85">
        <v>23159578.579999998</v>
      </c>
      <c r="BA39" s="85">
        <v>23159578.579999998</v>
      </c>
      <c r="BB39" s="85">
        <v>9649824.4083333332</v>
      </c>
      <c r="BC39" s="85">
        <v>29770820.819999997</v>
      </c>
      <c r="BD39" s="85">
        <v>20120996.411666669</v>
      </c>
      <c r="BE39" s="82">
        <v>208.51152891746617</v>
      </c>
      <c r="BF39" s="81" t="s">
        <v>2896</v>
      </c>
      <c r="BG39" s="85">
        <v>27929360.649999999</v>
      </c>
      <c r="BH39" s="85">
        <v>27929360.649999999</v>
      </c>
      <c r="BI39" s="85">
        <v>11637233.604166668</v>
      </c>
      <c r="BJ39" s="85">
        <v>32598466.66</v>
      </c>
      <c r="BK39" s="85">
        <v>20961233.055833336</v>
      </c>
      <c r="BL39" s="82">
        <v>180.12213012831711</v>
      </c>
      <c r="BM39" s="81" t="s">
        <v>2896</v>
      </c>
      <c r="BN39" s="85">
        <v>21030590.989999998</v>
      </c>
      <c r="BO39" s="85">
        <v>21030590.989999998</v>
      </c>
      <c r="BP39" s="85">
        <v>8762746.2458333336</v>
      </c>
      <c r="BQ39" s="85">
        <v>31379265.770000003</v>
      </c>
      <c r="BR39" s="85">
        <v>22616519.524166666</v>
      </c>
      <c r="BS39" s="82">
        <v>258.09853315016136</v>
      </c>
      <c r="BT39" s="81" t="s">
        <v>2896</v>
      </c>
      <c r="BU39" s="85">
        <v>24658011.800000001</v>
      </c>
      <c r="BV39" s="85">
        <v>24658011.800000001</v>
      </c>
      <c r="BW39" s="85">
        <v>10274171.583333334</v>
      </c>
      <c r="BX39" s="85">
        <v>37508165.07</v>
      </c>
      <c r="BY39" s="85">
        <v>27233993.486666668</v>
      </c>
      <c r="BZ39" s="82">
        <v>265.07240282852001</v>
      </c>
      <c r="CA39" s="81" t="s">
        <v>2896</v>
      </c>
      <c r="CB39" s="85">
        <v>49327094.710000001</v>
      </c>
      <c r="CC39" s="85">
        <v>49327094.710000001</v>
      </c>
      <c r="CD39" s="85">
        <v>20552956.129166666</v>
      </c>
      <c r="CE39" s="85">
        <v>69613299.169999987</v>
      </c>
      <c r="CF39" s="85">
        <v>49060343.040833332</v>
      </c>
      <c r="CG39" s="82">
        <v>238.70212504960236</v>
      </c>
      <c r="CH39" s="81" t="s">
        <v>2896</v>
      </c>
      <c r="CI39" s="85">
        <v>6467263.2599999998</v>
      </c>
      <c r="CJ39" s="85">
        <v>6467263.2599999998</v>
      </c>
      <c r="CK39" s="85">
        <v>2694693.0249999999</v>
      </c>
      <c r="CL39" s="85">
        <v>14723966.85</v>
      </c>
      <c r="CM39" s="85">
        <v>12029273.824999999</v>
      </c>
      <c r="CN39" s="82">
        <v>446.40609202601104</v>
      </c>
      <c r="CO39" s="81" t="s">
        <v>2896</v>
      </c>
      <c r="CP39" s="85">
        <v>10662403.92</v>
      </c>
      <c r="CQ39" s="85">
        <v>10662403.92</v>
      </c>
      <c r="CR39" s="85">
        <v>4442668.3</v>
      </c>
      <c r="CS39" s="85">
        <v>27270255.710000005</v>
      </c>
      <c r="CT39" s="85">
        <v>22827587.41</v>
      </c>
      <c r="CU39" s="82">
        <v>513.8260583172505</v>
      </c>
      <c r="CV39" s="81" t="s">
        <v>2896</v>
      </c>
      <c r="CW39" s="85">
        <v>5380700.8700000001</v>
      </c>
      <c r="CX39" s="85">
        <v>5380700.8700000001</v>
      </c>
      <c r="CY39" s="85">
        <v>2241958.6958333333</v>
      </c>
      <c r="CZ39" s="85">
        <v>13336274.07</v>
      </c>
      <c r="DA39" s="85">
        <v>11094315.374166667</v>
      </c>
      <c r="DB39" s="82">
        <v>494.84923137903405</v>
      </c>
      <c r="DC39" s="81" t="s">
        <v>2896</v>
      </c>
      <c r="DD39" s="85">
        <v>9025251.6600000001</v>
      </c>
      <c r="DE39" s="85">
        <v>9025251.6600000001</v>
      </c>
      <c r="DF39" s="85">
        <v>3760521.5249999999</v>
      </c>
      <c r="DG39" s="85">
        <v>14955245.000000002</v>
      </c>
      <c r="DH39" s="85">
        <v>11194723.475</v>
      </c>
      <c r="DI39" s="82">
        <v>297.69071658218996</v>
      </c>
      <c r="DJ39" s="81" t="s">
        <v>2896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249738929.05000001</v>
      </c>
      <c r="DN39" s="15">
        <f t="shared" si="145"/>
        <v>860509259.07930005</v>
      </c>
      <c r="DO39" s="15">
        <f t="shared" si="145"/>
        <v>610770330.02930009</v>
      </c>
      <c r="DP39" s="15">
        <f t="shared" si="145"/>
        <v>4829.7905105218015</v>
      </c>
      <c r="DQ39" s="15" t="str">
        <f t="shared" ref="DQ39:DQ40" si="146">IF((DO39&gt;0),"OK","Not OK")</f>
        <v>OK</v>
      </c>
    </row>
    <row r="40" spans="1:197" s="25" customFormat="1" ht="15.75" customHeight="1">
      <c r="A40" s="15" t="s">
        <v>2854</v>
      </c>
      <c r="B40" s="30" t="s">
        <v>2906</v>
      </c>
      <c r="C40" s="85">
        <v>253813670.53</v>
      </c>
      <c r="D40" s="85">
        <v>-253813670.53</v>
      </c>
      <c r="E40" s="85">
        <v>-105755696.05416667</v>
      </c>
      <c r="F40" s="85">
        <v>-325927495.11929995</v>
      </c>
      <c r="G40" s="85">
        <v>-220171799.06513333</v>
      </c>
      <c r="H40" s="82">
        <v>208.18906903356225</v>
      </c>
      <c r="I40" s="81" t="s">
        <v>2896</v>
      </c>
      <c r="J40" s="85">
        <v>174762083.09</v>
      </c>
      <c r="K40" s="85">
        <v>-174762083.09</v>
      </c>
      <c r="L40" s="85">
        <v>-72817534.620833337</v>
      </c>
      <c r="M40" s="85">
        <v>-160410999.19999999</v>
      </c>
      <c r="N40" s="85">
        <v>-87593464.579166666</v>
      </c>
      <c r="O40" s="82">
        <v>120.29171961845834</v>
      </c>
      <c r="P40" s="81" t="s">
        <v>2896</v>
      </c>
      <c r="Q40" s="85">
        <v>28839156.949999999</v>
      </c>
      <c r="R40" s="85">
        <v>-28839156.949999999</v>
      </c>
      <c r="S40" s="85">
        <v>-12016315.395833334</v>
      </c>
      <c r="T40" s="85">
        <v>-25183957.939999998</v>
      </c>
      <c r="U40" s="85">
        <v>-13167642.544166666</v>
      </c>
      <c r="V40" s="82">
        <v>109.58136592130859</v>
      </c>
      <c r="W40" s="81" t="s">
        <v>2896</v>
      </c>
      <c r="X40" s="85">
        <v>10686795.52</v>
      </c>
      <c r="Y40" s="85">
        <v>-10686795.52</v>
      </c>
      <c r="Z40" s="85">
        <v>-4452831.4666666668</v>
      </c>
      <c r="AA40" s="85">
        <v>-11914977.33</v>
      </c>
      <c r="AB40" s="85">
        <v>-7462145.8633333333</v>
      </c>
      <c r="AC40" s="82">
        <v>167.58204120667969</v>
      </c>
      <c r="AD40" s="81" t="s">
        <v>2896</v>
      </c>
      <c r="AE40" s="85">
        <v>15454397.6</v>
      </c>
      <c r="AF40" s="85">
        <v>-15454397.6</v>
      </c>
      <c r="AG40" s="85">
        <v>-6439332.333333334</v>
      </c>
      <c r="AH40" s="85">
        <v>-22644084.879999999</v>
      </c>
      <c r="AI40" s="85">
        <v>-16204752.546666667</v>
      </c>
      <c r="AJ40" s="82">
        <v>251.6526824183687</v>
      </c>
      <c r="AK40" s="81" t="s">
        <v>2896</v>
      </c>
      <c r="AL40" s="85">
        <v>18420857.489999998</v>
      </c>
      <c r="AM40" s="85">
        <v>-18420857.489999998</v>
      </c>
      <c r="AN40" s="85">
        <v>-7675357.2874999996</v>
      </c>
      <c r="AO40" s="85">
        <v>-21045503.599999998</v>
      </c>
      <c r="AP40" s="85">
        <v>-13370146.3125</v>
      </c>
      <c r="AQ40" s="82">
        <v>174.19575156813181</v>
      </c>
      <c r="AR40" s="81" t="s">
        <v>2896</v>
      </c>
      <c r="AS40" s="85">
        <v>65019170.420000002</v>
      </c>
      <c r="AT40" s="85">
        <v>-65019170.420000002</v>
      </c>
      <c r="AU40" s="85">
        <v>-27091321.008333337</v>
      </c>
      <c r="AV40" s="85">
        <v>-59759871.659999989</v>
      </c>
      <c r="AW40" s="85">
        <v>-32668550.651666667</v>
      </c>
      <c r="AX40" s="82">
        <v>120.58677626542377</v>
      </c>
      <c r="AY40" s="81" t="s">
        <v>2896</v>
      </c>
      <c r="AZ40" s="85">
        <v>28768839.829999998</v>
      </c>
      <c r="BA40" s="85">
        <v>-28768839.829999998</v>
      </c>
      <c r="BB40" s="85">
        <v>-11987016.595833331</v>
      </c>
      <c r="BC40" s="85">
        <v>-29867966.75</v>
      </c>
      <c r="BD40" s="85">
        <v>-17880950.154166669</v>
      </c>
      <c r="BE40" s="82">
        <v>149.1693117400209</v>
      </c>
      <c r="BF40" s="81" t="s">
        <v>2896</v>
      </c>
      <c r="BG40" s="85">
        <v>28460544.68</v>
      </c>
      <c r="BH40" s="85">
        <v>-28460544.68</v>
      </c>
      <c r="BI40" s="85">
        <v>-11858560.283333333</v>
      </c>
      <c r="BJ40" s="85">
        <v>-22879784.590000007</v>
      </c>
      <c r="BK40" s="85">
        <v>-11021224.306666667</v>
      </c>
      <c r="BL40" s="82">
        <v>92.938974406163751</v>
      </c>
      <c r="BM40" s="81" t="s">
        <v>2896</v>
      </c>
      <c r="BN40" s="85">
        <v>18535160.57</v>
      </c>
      <c r="BO40" s="85">
        <v>-18535160.57</v>
      </c>
      <c r="BP40" s="85">
        <v>-7722983.5708333338</v>
      </c>
      <c r="BQ40" s="85">
        <v>-17941247.739999995</v>
      </c>
      <c r="BR40" s="85">
        <v>-10218264.169166667</v>
      </c>
      <c r="BS40" s="82">
        <v>132.3098006806207</v>
      </c>
      <c r="BT40" s="81" t="s">
        <v>2896</v>
      </c>
      <c r="BU40" s="85">
        <v>17812824.739999998</v>
      </c>
      <c r="BV40" s="85">
        <v>-17812824.739999998</v>
      </c>
      <c r="BW40" s="85">
        <v>-7422010.3083333336</v>
      </c>
      <c r="BX40" s="85">
        <v>-14605936.52</v>
      </c>
      <c r="BY40" s="85">
        <v>-7183926.211666666</v>
      </c>
      <c r="BZ40" s="82">
        <v>96.792188547631767</v>
      </c>
      <c r="CA40" s="81" t="s">
        <v>2896</v>
      </c>
      <c r="CB40" s="85">
        <v>21693918.300000001</v>
      </c>
      <c r="CC40" s="85">
        <v>-21693918.300000001</v>
      </c>
      <c r="CD40" s="85">
        <v>-9039132.625</v>
      </c>
      <c r="CE40" s="85">
        <v>-19537152.870000005</v>
      </c>
      <c r="CF40" s="85">
        <v>-10498020.244999999</v>
      </c>
      <c r="CG40" s="82">
        <v>116.13968596903952</v>
      </c>
      <c r="CH40" s="81" t="s">
        <v>2896</v>
      </c>
      <c r="CI40" s="85">
        <v>5527415.6299999999</v>
      </c>
      <c r="CJ40" s="85">
        <v>-5527415.6299999999</v>
      </c>
      <c r="CK40" s="85">
        <v>-2303089.8458333332</v>
      </c>
      <c r="CL40" s="85">
        <v>-6427057.3400000008</v>
      </c>
      <c r="CM40" s="85">
        <v>-4123967.4941666662</v>
      </c>
      <c r="CN40" s="82">
        <v>179.06238011632934</v>
      </c>
      <c r="CO40" s="81" t="s">
        <v>2896</v>
      </c>
      <c r="CP40" s="85">
        <v>18184805.420000002</v>
      </c>
      <c r="CQ40" s="85">
        <v>-18184805.420000002</v>
      </c>
      <c r="CR40" s="85">
        <v>-7577002.2583333328</v>
      </c>
      <c r="CS40" s="85">
        <v>-21355234.640000001</v>
      </c>
      <c r="CT40" s="85">
        <v>-13778232.381666668</v>
      </c>
      <c r="CU40" s="82">
        <v>181.84279101293785</v>
      </c>
      <c r="CV40" s="81" t="s">
        <v>2896</v>
      </c>
      <c r="CW40" s="85">
        <v>15987411.220000001</v>
      </c>
      <c r="CX40" s="85">
        <v>-15987411.220000001</v>
      </c>
      <c r="CY40" s="85">
        <v>-6661421.3416666668</v>
      </c>
      <c r="CZ40" s="85">
        <v>-13619806.689999999</v>
      </c>
      <c r="DA40" s="85">
        <v>-6958385.3483333336</v>
      </c>
      <c r="DB40" s="82">
        <v>104.4579676233536</v>
      </c>
      <c r="DC40" s="81" t="s">
        <v>2896</v>
      </c>
      <c r="DD40" s="85">
        <v>8579618.7599999998</v>
      </c>
      <c r="DE40" s="85">
        <v>-8579618.7599999998</v>
      </c>
      <c r="DF40" s="85">
        <v>-3574841.15</v>
      </c>
      <c r="DG40" s="85">
        <v>-6910188.54</v>
      </c>
      <c r="DH40" s="85">
        <v>-3335347.39</v>
      </c>
      <c r="DI40" s="82">
        <v>93.300576166859884</v>
      </c>
      <c r="DJ40" s="81" t="s">
        <v>2896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-304394446.14583331</v>
      </c>
      <c r="DN40" s="15">
        <f t="shared" si="145"/>
        <v>-780031265.40929997</v>
      </c>
      <c r="DO40" s="15">
        <f t="shared" si="145"/>
        <v>-475636819.26346666</v>
      </c>
      <c r="DP40" s="15">
        <f t="shared" si="145"/>
        <v>2298.0930822948903</v>
      </c>
      <c r="DQ40" s="15" t="str">
        <f t="shared" si="146"/>
        <v>Not OK</v>
      </c>
    </row>
    <row r="41" spans="1:197" ht="14.25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-10459080.704166681</v>
      </c>
      <c r="F41" s="34">
        <f t="shared" si="147"/>
        <v>-27896843.789999962</v>
      </c>
      <c r="G41" s="34">
        <f t="shared" si="147"/>
        <v>-17437763.085833341</v>
      </c>
      <c r="H41" s="34">
        <f t="shared" si="147"/>
        <v>420.92908633082925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-38272463.266666666</v>
      </c>
      <c r="M41" s="34">
        <f t="shared" si="147"/>
        <v>-51761977.209999964</v>
      </c>
      <c r="N41" s="34">
        <f t="shared" si="147"/>
        <v>-13489513.943333328</v>
      </c>
      <c r="O41" s="34">
        <f t="shared" si="147"/>
        <v>334.80553513818006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-3988399.145833334</v>
      </c>
      <c r="T41" s="34">
        <f>+T39+T40</f>
        <v>7276984.3600000031</v>
      </c>
      <c r="U41" s="34">
        <f t="shared" si="147"/>
        <v>11265383.505833335</v>
      </c>
      <c r="V41" s="34">
        <f t="shared" si="147"/>
        <v>413.93214997439333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823903.23749999981</v>
      </c>
      <c r="AA41" s="34">
        <f>+AA39+AA40</f>
        <v>10937052.069999998</v>
      </c>
      <c r="AB41" s="34">
        <f t="shared" si="147"/>
        <v>10113148.8325</v>
      </c>
      <c r="AC41" s="34">
        <f t="shared" si="147"/>
        <v>500.65345148537642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2461760.375</v>
      </c>
      <c r="AH41" s="34">
        <f t="shared" si="147"/>
        <v>15015060.409999993</v>
      </c>
      <c r="AI41" s="34">
        <f t="shared" ref="AI41:BL41" si="148">+AI39+AI40</f>
        <v>12553300.034999996</v>
      </c>
      <c r="AJ41" s="34">
        <f t="shared" si="148"/>
        <v>574.73720163411576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250349.19166666735</v>
      </c>
      <c r="AO41" s="34">
        <f t="shared" si="148"/>
        <v>5947573.3600000031</v>
      </c>
      <c r="AP41" s="34">
        <f t="shared" si="148"/>
        <v>5697224.168333333</v>
      </c>
      <c r="AQ41" s="34">
        <f t="shared" si="148"/>
        <v>414.77204001577229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-11342302.320833337</v>
      </c>
      <c r="AV41" s="34">
        <f>+AV39+AV40</f>
        <v>2948761.0300000161</v>
      </c>
      <c r="AW41" s="34">
        <f t="shared" si="148"/>
        <v>14291063.35083333</v>
      </c>
      <c r="AX41" s="34">
        <f t="shared" si="148"/>
        <v>418.7616335965148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-2337192.1874999981</v>
      </c>
      <c r="BC41" s="34">
        <f t="shared" si="148"/>
        <v>-97145.930000003427</v>
      </c>
      <c r="BD41" s="34">
        <f t="shared" si="148"/>
        <v>2240046.2575000003</v>
      </c>
      <c r="BE41" s="34">
        <f t="shared" si="148"/>
        <v>357.68084065748707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-221326.6791666653</v>
      </c>
      <c r="BJ41" s="34">
        <f t="shared" si="148"/>
        <v>9718682.0699999928</v>
      </c>
      <c r="BK41" s="34">
        <f t="shared" si="148"/>
        <v>9940008.7491666693</v>
      </c>
      <c r="BL41" s="34">
        <f t="shared" si="148"/>
        <v>273.06110453448088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1039762.6749999998</v>
      </c>
      <c r="BQ41" s="34">
        <f>+BQ39+BQ40</f>
        <v>13438018.030000009</v>
      </c>
      <c r="BR41" s="34">
        <f t="shared" si="149"/>
        <v>12398255.354999999</v>
      </c>
      <c r="BS41" s="34">
        <f t="shared" si="149"/>
        <v>390.40833383078206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2852161.2750000004</v>
      </c>
      <c r="BX41" s="34">
        <f t="shared" si="149"/>
        <v>22902228.550000001</v>
      </c>
      <c r="BY41" s="34">
        <f t="shared" si="149"/>
        <v>20050067.275000002</v>
      </c>
      <c r="BZ41" s="34">
        <f t="shared" si="149"/>
        <v>361.86459137615179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11513823.504166666</v>
      </c>
      <c r="CE41" s="34">
        <f t="shared" si="149"/>
        <v>50076146.299999982</v>
      </c>
      <c r="CF41" s="34">
        <f t="shared" si="149"/>
        <v>38562322.795833334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391603.1791666667</v>
      </c>
      <c r="CL41" s="34">
        <f t="shared" si="149"/>
        <v>8296909.5099999988</v>
      </c>
      <c r="CM41" s="34">
        <f t="shared" si="149"/>
        <v>7905306.3308333326</v>
      </c>
      <c r="CN41" s="34">
        <f t="shared" si="149"/>
        <v>625.46847214234037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-3134333.958333333</v>
      </c>
      <c r="CS41" s="34">
        <f t="shared" si="149"/>
        <v>5915021.070000004</v>
      </c>
      <c r="CT41" s="34">
        <f t="shared" si="149"/>
        <v>9049355.0283333324</v>
      </c>
      <c r="CU41" s="34">
        <f t="shared" ref="CU41:DQ41" si="150">+CU39+CU40</f>
        <v>695.66884933018832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-4419462.645833334</v>
      </c>
      <c r="CZ41" s="34">
        <f t="shared" si="150"/>
        <v>-283532.61999999918</v>
      </c>
      <c r="DA41" s="34">
        <f t="shared" si="150"/>
        <v>4135930.0258333338</v>
      </c>
      <c r="DB41" s="34">
        <f t="shared" si="150"/>
        <v>599.30719900238762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185680.375</v>
      </c>
      <c r="DG41" s="34">
        <f t="shared" si="150"/>
        <v>8045056.4600000018</v>
      </c>
      <c r="DH41" s="34">
        <f t="shared" si="150"/>
        <v>7859376.084999999</v>
      </c>
      <c r="DI41" s="34">
        <f t="shared" si="150"/>
        <v>390.99129274904988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-54655517.095833302</v>
      </c>
      <c r="DN41" s="34">
        <f t="shared" si="150"/>
        <v>80477993.670000076</v>
      </c>
      <c r="DO41" s="34">
        <f t="shared" si="150"/>
        <v>135133510.76583344</v>
      </c>
      <c r="DP41" s="34">
        <f t="shared" si="150"/>
        <v>7127.8835928166918</v>
      </c>
      <c r="DQ41" s="34" t="e">
        <f t="shared" si="15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6969878.9500000477</v>
      </c>
      <c r="E42" s="18">
        <f>+E17-E33</f>
        <v>2904116.2291665077</v>
      </c>
      <c r="F42" s="18">
        <f>+F17-F33</f>
        <v>122443836.12000012</v>
      </c>
      <c r="G42" s="18">
        <f t="shared" ref="G42:BO42" si="151">+G17-G33</f>
        <v>119539719.89083362</v>
      </c>
      <c r="H42" s="18">
        <f t="shared" si="151"/>
        <v>19.206536066464132</v>
      </c>
      <c r="I42" s="18">
        <f t="shared" si="151"/>
        <v>0</v>
      </c>
      <c r="J42" s="18">
        <f t="shared" si="151"/>
        <v>4.0000021457672119E-2</v>
      </c>
      <c r="K42" s="18">
        <f t="shared" si="151"/>
        <v>-35650000</v>
      </c>
      <c r="L42" s="18">
        <f t="shared" si="151"/>
        <v>-14854166.666666627</v>
      </c>
      <c r="M42" s="18">
        <f t="shared" si="151"/>
        <v>29740089.650000036</v>
      </c>
      <c r="N42" s="18">
        <f t="shared" si="151"/>
        <v>44594256.316666663</v>
      </c>
      <c r="O42" s="18">
        <f t="shared" si="151"/>
        <v>22.380411382351127</v>
      </c>
      <c r="P42" s="18">
        <f t="shared" si="151"/>
        <v>0</v>
      </c>
      <c r="Q42" s="18">
        <f t="shared" si="151"/>
        <v>0</v>
      </c>
      <c r="R42" s="18">
        <f t="shared" si="151"/>
        <v>1257160.6800000221</v>
      </c>
      <c r="S42" s="18">
        <f t="shared" si="151"/>
        <v>523816.95000000298</v>
      </c>
      <c r="T42" s="18">
        <f t="shared" si="151"/>
        <v>14142090.180000022</v>
      </c>
      <c r="U42" s="18">
        <f t="shared" si="151"/>
        <v>13618273.230000019</v>
      </c>
      <c r="V42" s="18">
        <f t="shared" si="151"/>
        <v>28.466420505280347</v>
      </c>
      <c r="W42" s="18">
        <f t="shared" si="151"/>
        <v>0</v>
      </c>
      <c r="X42" s="18">
        <f t="shared" si="151"/>
        <v>-1.9999995827674866E-2</v>
      </c>
      <c r="Y42" s="18">
        <f t="shared" si="151"/>
        <v>106328.64999999106</v>
      </c>
      <c r="Z42" s="18">
        <f t="shared" si="151"/>
        <v>44303.604166671634</v>
      </c>
      <c r="AA42" s="18">
        <f t="shared" si="151"/>
        <v>10715174.499999996</v>
      </c>
      <c r="AB42" s="18">
        <f>+AB17-AB33</f>
        <v>10670870.895833325</v>
      </c>
      <c r="AC42" s="18">
        <f t="shared" si="151"/>
        <v>28.947115800511504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2132432.9299999624</v>
      </c>
      <c r="AG42" s="18">
        <f t="shared" si="151"/>
        <v>888513.7208333388</v>
      </c>
      <c r="AH42" s="18">
        <f t="shared" si="151"/>
        <v>9752992.2000000104</v>
      </c>
      <c r="AI42" s="18">
        <f>+AI17-AI33</f>
        <v>8864478.4791666716</v>
      </c>
      <c r="AJ42" s="18">
        <f t="shared" si="151"/>
        <v>22.413992569296393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1726848</v>
      </c>
      <c r="AN42" s="18">
        <f t="shared" si="151"/>
        <v>719520</v>
      </c>
      <c r="AO42" s="18">
        <f t="shared" si="151"/>
        <v>7720514.3300000057</v>
      </c>
      <c r="AP42" s="18">
        <f t="shared" si="151"/>
        <v>7000994.3300000057</v>
      </c>
      <c r="AQ42" s="18">
        <f t="shared" si="151"/>
        <v>20.980630183892369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7045678.6900000274</v>
      </c>
      <c r="AU42" s="18">
        <f t="shared" si="151"/>
        <v>2935699.4541666508</v>
      </c>
      <c r="AV42" s="18">
        <f t="shared" si="151"/>
        <v>20649110.740000069</v>
      </c>
      <c r="AW42" s="18">
        <f t="shared" si="151"/>
        <v>17713411.285833418</v>
      </c>
      <c r="AX42" s="18">
        <f t="shared" si="151"/>
        <v>19.002068632702411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5909070.2299999893</v>
      </c>
      <c r="BB42" s="18">
        <f t="shared" si="151"/>
        <v>2462112.5958333313</v>
      </c>
      <c r="BC42" s="18">
        <f t="shared" si="151"/>
        <v>8421901.1800000072</v>
      </c>
      <c r="BD42" s="18">
        <f t="shared" si="151"/>
        <v>5959788.5841666758</v>
      </c>
      <c r="BE42" s="18">
        <f t="shared" si="151"/>
        <v>15.446461284747773</v>
      </c>
      <c r="BF42" s="18">
        <f t="shared" si="151"/>
        <v>0</v>
      </c>
      <c r="BG42" s="18">
        <f t="shared" si="151"/>
        <v>0</v>
      </c>
      <c r="BH42" s="18">
        <f t="shared" si="151"/>
        <v>2279547.3699999899</v>
      </c>
      <c r="BI42" s="18">
        <f t="shared" si="151"/>
        <v>949811.40416665375</v>
      </c>
      <c r="BJ42" s="18">
        <f t="shared" si="151"/>
        <v>10481360.379999988</v>
      </c>
      <c r="BK42" s="18">
        <f t="shared" si="151"/>
        <v>9531548.975833334</v>
      </c>
      <c r="BL42" s="18">
        <f t="shared" si="151"/>
        <v>23.431873887550978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4299964.4800000042</v>
      </c>
      <c r="BP42" s="18">
        <f t="shared" ref="BP42:DQ42" si="152">+BP17-BP33</f>
        <v>1791651.8666666597</v>
      </c>
      <c r="BQ42" s="18">
        <f t="shared" si="152"/>
        <v>17915507.270000003</v>
      </c>
      <c r="BR42" s="18">
        <f t="shared" si="152"/>
        <v>16123855.403333344</v>
      </c>
      <c r="BS42" s="18">
        <f t="shared" si="152"/>
        <v>40.843117934440002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219793.84000000358</v>
      </c>
      <c r="BW42" s="18">
        <f t="shared" si="152"/>
        <v>91580.766666673124</v>
      </c>
      <c r="BX42" s="18">
        <f t="shared" si="152"/>
        <v>16636050.819999993</v>
      </c>
      <c r="BY42" s="18">
        <f t="shared" si="152"/>
        <v>16544470.05333332</v>
      </c>
      <c r="BZ42" s="18">
        <f t="shared" si="152"/>
        <v>42.294286902091315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75576820.940000027</v>
      </c>
      <c r="CD42" s="18">
        <f t="shared" si="152"/>
        <v>31490342.058333337</v>
      </c>
      <c r="CE42" s="18">
        <f>+CE17-CE33</f>
        <v>43428549.049999982</v>
      </c>
      <c r="CF42" s="18">
        <f t="shared" si="152"/>
        <v>11938206.991666645</v>
      </c>
      <c r="CG42" s="18">
        <f t="shared" si="152"/>
        <v>13.800776532158352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-2166735.5900000036</v>
      </c>
      <c r="CK42" s="18">
        <f t="shared" si="152"/>
        <v>-902806.49583333731</v>
      </c>
      <c r="CL42" s="18">
        <f t="shared" si="152"/>
        <v>6042500.3999999911</v>
      </c>
      <c r="CM42" s="18">
        <f t="shared" si="152"/>
        <v>6945306.8958333284</v>
      </c>
      <c r="CN42" s="18">
        <f t="shared" si="152"/>
        <v>32.656356310576385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2172.1899999827147</v>
      </c>
      <c r="CR42" s="18">
        <f t="shared" si="152"/>
        <v>905.07916666567326</v>
      </c>
      <c r="CS42" s="18">
        <f t="shared" si="152"/>
        <v>12833208.839999989</v>
      </c>
      <c r="CT42" s="18">
        <f t="shared" si="152"/>
        <v>12832303.760833323</v>
      </c>
      <c r="CU42" s="18">
        <f t="shared" si="152"/>
        <v>25.647597517947172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30387.804166667163</v>
      </c>
      <c r="CZ42" s="18">
        <f t="shared" si="152"/>
        <v>5510478.7199999914</v>
      </c>
      <c r="DA42" s="18">
        <f t="shared" si="152"/>
        <v>5480090.9158333242</v>
      </c>
      <c r="DB42" s="18">
        <f t="shared" si="152"/>
        <v>23.296576503747886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246721.97999999672</v>
      </c>
      <c r="DF42" s="18">
        <f t="shared" si="152"/>
        <v>102800.82500000298</v>
      </c>
      <c r="DG42" s="18">
        <f>+DG17-DG33</f>
        <v>5013175.099999994</v>
      </c>
      <c r="DH42" s="18">
        <f t="shared" si="152"/>
        <v>4910374.2749999911</v>
      </c>
      <c r="DI42" s="18">
        <f t="shared" si="152"/>
        <v>18.989230578255707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-110868043.0800004</v>
      </c>
      <c r="DM42" s="18">
        <f t="shared" si="152"/>
        <v>-45611684.616666555</v>
      </c>
      <c r="DN42" s="18">
        <f>+DN17-DN33</f>
        <v>324469646.57000041</v>
      </c>
      <c r="DO42" s="18">
        <f>+DO17-DO33</f>
        <v>370081331.18666697</v>
      </c>
      <c r="DP42" s="18">
        <f t="shared" si="152"/>
        <v>26.915265362882053</v>
      </c>
      <c r="DQ42" s="18">
        <f t="shared" si="15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81722261.719999999</v>
      </c>
      <c r="BB43" s="22">
        <f t="shared" si="153"/>
        <v>34050942.383333333</v>
      </c>
      <c r="BC43" s="22">
        <f t="shared" si="153"/>
        <v>43308097.230000012</v>
      </c>
      <c r="BD43" s="22">
        <f t="shared" si="153"/>
        <v>9257154.8466666657</v>
      </c>
      <c r="BE43" s="22">
        <f t="shared" si="153"/>
        <v>455.32135171809193</v>
      </c>
      <c r="BF43" s="22">
        <f t="shared" si="153"/>
        <v>0</v>
      </c>
      <c r="BG43" s="22">
        <f t="shared" si="153"/>
        <v>54113675.25</v>
      </c>
      <c r="BH43" s="22">
        <f t="shared" si="153"/>
        <v>98099740.50999999</v>
      </c>
      <c r="BI43" s="22">
        <f t="shared" si="153"/>
        <v>40874891.879166663</v>
      </c>
      <c r="BJ43" s="22">
        <f t="shared" si="153"/>
        <v>42044628.989999995</v>
      </c>
      <c r="BK43" s="22">
        <f t="shared" si="153"/>
        <v>1169737.1108333336</v>
      </c>
      <c r="BL43" s="22">
        <f t="shared" si="153"/>
        <v>-138.3270201958702</v>
      </c>
      <c r="BM43" s="22">
        <f t="shared" si="153"/>
        <v>0</v>
      </c>
      <c r="BN43" s="22">
        <f t="shared" si="153"/>
        <v>55874683.989999995</v>
      </c>
      <c r="BO43" s="22">
        <f t="shared" si="153"/>
        <v>94160000</v>
      </c>
      <c r="BP43" s="22">
        <f t="shared" si="153"/>
        <v>39233333.333333336</v>
      </c>
      <c r="BQ43" s="22">
        <f t="shared" si="153"/>
        <v>50728749.590000004</v>
      </c>
      <c r="BR43" s="22">
        <f t="shared" si="153"/>
        <v>11495416.256666666</v>
      </c>
      <c r="BS43" s="22">
        <f t="shared" si="153"/>
        <v>151.42443781969698</v>
      </c>
      <c r="BT43" s="22">
        <f t="shared" si="153"/>
        <v>0</v>
      </c>
      <c r="BU43" s="22">
        <f t="shared" si="153"/>
        <v>49850569.269999996</v>
      </c>
      <c r="BV43" s="22">
        <f t="shared" si="153"/>
        <v>88622330</v>
      </c>
      <c r="BW43" s="22">
        <f t="shared" si="153"/>
        <v>36925970.833333336</v>
      </c>
      <c r="BX43" s="22">
        <f t="shared" si="153"/>
        <v>52083148.54999999</v>
      </c>
      <c r="BY43" s="22">
        <f t="shared" si="153"/>
        <v>15157177.716666665</v>
      </c>
      <c r="BZ43" s="22">
        <f t="shared" si="153"/>
        <v>388.34066338413487</v>
      </c>
      <c r="CA43" s="22">
        <f t="shared" si="153"/>
        <v>0</v>
      </c>
      <c r="CB43" s="22">
        <f t="shared" si="153"/>
        <v>73811339.25</v>
      </c>
      <c r="CC43" s="22">
        <f t="shared" si="153"/>
        <v>166279316.02000001</v>
      </c>
      <c r="CD43" s="22">
        <f t="shared" si="153"/>
        <v>69283048.341666669</v>
      </c>
      <c r="CE43" s="22">
        <f t="shared" si="153"/>
        <v>91027028.309999987</v>
      </c>
      <c r="CF43" s="22">
        <f t="shared" ref="CF43:DP43" si="154">SUM(CF5:CF14)</f>
        <v>21743979.968333337</v>
      </c>
      <c r="CG43" s="22">
        <f t="shared" si="154"/>
        <v>178.32253335374799</v>
      </c>
      <c r="CH43" s="22">
        <f t="shared" si="154"/>
        <v>0</v>
      </c>
      <c r="CI43" s="22">
        <f t="shared" si="154"/>
        <v>16544840.799999999</v>
      </c>
      <c r="CJ43" s="22">
        <f t="shared" si="154"/>
        <v>49612200</v>
      </c>
      <c r="CK43" s="22">
        <f t="shared" si="154"/>
        <v>20671749.999999996</v>
      </c>
      <c r="CL43" s="22">
        <f t="shared" si="154"/>
        <v>24574519.319999993</v>
      </c>
      <c r="CM43" s="22">
        <f t="shared" si="154"/>
        <v>3902769.3200000003</v>
      </c>
      <c r="CN43" s="22">
        <f t="shared" si="154"/>
        <v>197.02325017393329</v>
      </c>
      <c r="CO43" s="22">
        <f t="shared" si="154"/>
        <v>0</v>
      </c>
      <c r="CP43" s="22">
        <f t="shared" si="154"/>
        <v>59517065.350000001</v>
      </c>
      <c r="CQ43" s="22">
        <f t="shared" si="154"/>
        <v>117479731.31999999</v>
      </c>
      <c r="CR43" s="22">
        <f t="shared" si="154"/>
        <v>48949888.050000004</v>
      </c>
      <c r="CS43" s="22">
        <f t="shared" si="154"/>
        <v>58151899.68999999</v>
      </c>
      <c r="CT43" s="22">
        <f t="shared" si="154"/>
        <v>9202011.6400000006</v>
      </c>
      <c r="CU43" s="22">
        <f t="shared" si="154"/>
        <v>361.3502549749935</v>
      </c>
      <c r="CV43" s="22">
        <f t="shared" si="154"/>
        <v>0</v>
      </c>
      <c r="CW43" s="22">
        <f t="shared" si="154"/>
        <v>22417802.880000003</v>
      </c>
      <c r="CX43" s="22">
        <f t="shared" si="154"/>
        <v>54809001</v>
      </c>
      <c r="CY43" s="22">
        <f t="shared" si="154"/>
        <v>22837083.75</v>
      </c>
      <c r="CZ43" s="22">
        <f t="shared" si="154"/>
        <v>27033530.779999994</v>
      </c>
      <c r="DA43" s="22">
        <f t="shared" si="154"/>
        <v>4196447.03</v>
      </c>
      <c r="DB43" s="22">
        <f t="shared" si="154"/>
        <v>21034224.006154262</v>
      </c>
      <c r="DC43" s="22">
        <f t="shared" si="154"/>
        <v>0</v>
      </c>
      <c r="DD43" s="22">
        <f t="shared" si="154"/>
        <v>21875542.419999998</v>
      </c>
      <c r="DE43" s="22">
        <f t="shared" si="154"/>
        <v>61745000</v>
      </c>
      <c r="DF43" s="22">
        <f t="shared" si="154"/>
        <v>25727083.333333336</v>
      </c>
      <c r="DG43" s="22">
        <f t="shared" si="154"/>
        <v>28802916.879999995</v>
      </c>
      <c r="DH43" s="22">
        <f t="shared" si="154"/>
        <v>3075833.5466666659</v>
      </c>
      <c r="DI43" s="22">
        <f t="shared" si="154"/>
        <v>74.245836469292925</v>
      </c>
      <c r="DJ43" s="22">
        <f t="shared" si="154"/>
        <v>0</v>
      </c>
      <c r="DK43" s="22">
        <f t="shared" si="154"/>
        <v>2186838895.0300002</v>
      </c>
      <c r="DL43" s="22">
        <f t="shared" si="154"/>
        <v>3051179545.3099999</v>
      </c>
      <c r="DM43" s="22">
        <f t="shared" si="154"/>
        <v>1271324810.5458336</v>
      </c>
      <c r="DN43" s="22">
        <f t="shared" si="154"/>
        <v>1635214745.3800001</v>
      </c>
      <c r="DO43" s="22">
        <f t="shared" si="154"/>
        <v>363889934.83416665</v>
      </c>
      <c r="DP43" s="22">
        <f t="shared" si="154"/>
        <v>342.58135803956441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85717891.49000001</v>
      </c>
      <c r="BB46" s="18">
        <f t="shared" si="155"/>
        <v>35715788.120833337</v>
      </c>
      <c r="BC46" s="18">
        <f t="shared" si="155"/>
        <v>36624655.780000001</v>
      </c>
      <c r="BD46" s="18">
        <f t="shared" si="155"/>
        <v>908867.65916666656</v>
      </c>
      <c r="BE46" s="18">
        <f t="shared" si="155"/>
        <v>12.900171344243859</v>
      </c>
      <c r="BF46" s="18">
        <f t="shared" si="155"/>
        <v>0</v>
      </c>
      <c r="BG46" s="18">
        <f t="shared" si="155"/>
        <v>54938716.980000004</v>
      </c>
      <c r="BH46" s="18">
        <f t="shared" si="155"/>
        <v>97153138.049999997</v>
      </c>
      <c r="BI46" s="18">
        <f t="shared" si="155"/>
        <v>40480474.187500007</v>
      </c>
      <c r="BJ46" s="18">
        <f t="shared" si="155"/>
        <v>32964813.520000003</v>
      </c>
      <c r="BK46" s="18">
        <f t="shared" si="155"/>
        <v>-7515660.6675000004</v>
      </c>
      <c r="BL46" s="18">
        <f t="shared" si="155"/>
        <v>-376.33933555521395</v>
      </c>
      <c r="BM46" s="18">
        <f t="shared" si="155"/>
        <v>0</v>
      </c>
      <c r="BN46" s="18">
        <f t="shared" si="155"/>
        <v>56674288.729999997</v>
      </c>
      <c r="BO46" s="18">
        <f t="shared" si="155"/>
        <v>91460035.519999996</v>
      </c>
      <c r="BP46" s="18">
        <f t="shared" si="155"/>
        <v>38108348.13333334</v>
      </c>
      <c r="BQ46" s="18">
        <f t="shared" si="155"/>
        <v>34438246.68</v>
      </c>
      <c r="BR46" s="18">
        <f t="shared" si="155"/>
        <v>-3670101.4533333331</v>
      </c>
      <c r="BS46" s="18">
        <f t="shared" si="155"/>
        <v>-168.47180166400622</v>
      </c>
      <c r="BT46" s="18">
        <f t="shared" si="155"/>
        <v>0</v>
      </c>
      <c r="BU46" s="18">
        <f t="shared" si="155"/>
        <v>55570962.609999999</v>
      </c>
      <c r="BV46" s="18">
        <f t="shared" si="155"/>
        <v>93665030</v>
      </c>
      <c r="BW46" s="18">
        <f t="shared" si="155"/>
        <v>39027095.833333328</v>
      </c>
      <c r="BX46" s="18">
        <f t="shared" si="155"/>
        <v>38816040.969999999</v>
      </c>
      <c r="BY46" s="18">
        <f t="shared" si="155"/>
        <v>-211054.86333333311</v>
      </c>
      <c r="BZ46" s="18">
        <f t="shared" si="155"/>
        <v>2.1104408345753818</v>
      </c>
      <c r="CA46" s="18">
        <f t="shared" si="155"/>
        <v>0</v>
      </c>
      <c r="CB46" s="18">
        <f t="shared" si="155"/>
        <v>80912190</v>
      </c>
      <c r="CC46" s="18">
        <f t="shared" si="155"/>
        <v>155289475.07999998</v>
      </c>
      <c r="CD46" s="18">
        <f t="shared" si="155"/>
        <v>64703947.950000003</v>
      </c>
      <c r="CE46" s="18">
        <f t="shared" si="155"/>
        <v>61956059.260000005</v>
      </c>
      <c r="CF46" s="18">
        <f t="shared" ref="CF46:DK46" si="156">SUM(CF18:CF31)</f>
        <v>-2747888.6900000004</v>
      </c>
      <c r="CG46" s="18">
        <f t="shared" si="156"/>
        <v>-63.654894441505547</v>
      </c>
      <c r="CH46" s="18">
        <f t="shared" si="156"/>
        <v>0</v>
      </c>
      <c r="CI46" s="18">
        <f t="shared" si="156"/>
        <v>16804116.619999997</v>
      </c>
      <c r="CJ46" s="18">
        <f t="shared" si="156"/>
        <v>52457800</v>
      </c>
      <c r="CK46" s="18">
        <f t="shared" si="156"/>
        <v>21857416.666666668</v>
      </c>
      <c r="CL46" s="18">
        <f t="shared" si="156"/>
        <v>19380807.720000003</v>
      </c>
      <c r="CM46" s="18">
        <f t="shared" si="156"/>
        <v>-2476608.9466666668</v>
      </c>
      <c r="CN46" s="18">
        <f t="shared" si="156"/>
        <v>-347.83741333539786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120077890.48</v>
      </c>
      <c r="CR46" s="18">
        <f t="shared" si="156"/>
        <v>50032454.366666675</v>
      </c>
      <c r="CS46" s="18">
        <f t="shared" si="156"/>
        <v>47219022.200000003</v>
      </c>
      <c r="CT46" s="18">
        <f t="shared" si="156"/>
        <v>-2813432.166666666</v>
      </c>
      <c r="CU46" s="18">
        <f t="shared" si="156"/>
        <v>-63.678320965874661</v>
      </c>
      <c r="CV46" s="18">
        <f t="shared" si="156"/>
        <v>0</v>
      </c>
      <c r="CW46" s="18">
        <f t="shared" si="156"/>
        <v>22767572.179999996</v>
      </c>
      <c r="CX46" s="18">
        <f t="shared" si="156"/>
        <v>56396070.269999996</v>
      </c>
      <c r="CY46" s="18">
        <f t="shared" si="156"/>
        <v>23498362.612500001</v>
      </c>
      <c r="CZ46" s="18">
        <f t="shared" si="156"/>
        <v>22491219.640000001</v>
      </c>
      <c r="DA46" s="18">
        <f t="shared" si="156"/>
        <v>-1007142.9724999997</v>
      </c>
      <c r="DB46" s="18">
        <f t="shared" si="156"/>
        <v>-71.734005211824524</v>
      </c>
      <c r="DC46" s="18">
        <f t="shared" si="156"/>
        <v>0</v>
      </c>
      <c r="DD46" s="18">
        <f t="shared" si="156"/>
        <v>22270156.990000002</v>
      </c>
      <c r="DE46" s="18">
        <f t="shared" si="156"/>
        <v>61895000</v>
      </c>
      <c r="DF46" s="18">
        <f t="shared" si="156"/>
        <v>25789583.333333332</v>
      </c>
      <c r="DG46" s="18">
        <f t="shared" si="156"/>
        <v>24186463.760000002</v>
      </c>
      <c r="DH46" s="18">
        <f t="shared" si="156"/>
        <v>-1603119.5733333337</v>
      </c>
      <c r="DI46" s="18">
        <f t="shared" si="156"/>
        <v>22.473576527744875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3396571096.1100001</v>
      </c>
      <c r="DM46" s="18">
        <f t="shared" si="157"/>
        <v>1414612956.7125001</v>
      </c>
      <c r="DN46" s="18">
        <f t="shared" si="157"/>
        <v>1364961345.3899999</v>
      </c>
      <c r="DO46" s="18">
        <f t="shared" si="157"/>
        <v>-49651611.32250011</v>
      </c>
      <c r="DP46" s="18">
        <f t="shared" si="157"/>
        <v>-133.37151649069304</v>
      </c>
      <c r="DQ46" s="18">
        <f t="shared" si="15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81055891.49000001</v>
      </c>
      <c r="BB47" s="23">
        <f t="shared" si="158"/>
        <v>33773288.120833337</v>
      </c>
      <c r="BC47" s="23">
        <f t="shared" si="158"/>
        <v>35572514.800000004</v>
      </c>
      <c r="BD47" s="23">
        <f t="shared" si="158"/>
        <v>1799226.6791666667</v>
      </c>
      <c r="BE47" s="23">
        <f t="shared" si="158"/>
        <v>58.735899529572038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90885495.219999999</v>
      </c>
      <c r="BI47" s="23">
        <f t="shared" si="158"/>
        <v>37868956.341666676</v>
      </c>
      <c r="BJ47" s="23">
        <f t="shared" si="158"/>
        <v>30382547.780000001</v>
      </c>
      <c r="BK47" s="23">
        <f t="shared" si="158"/>
        <v>-7486408.5616666675</v>
      </c>
      <c r="BL47" s="23">
        <f t="shared" si="158"/>
        <v>-375.21921662208069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88960035.519999996</v>
      </c>
      <c r="BP47" s="23">
        <f t="shared" si="158"/>
        <v>37066681.466666676</v>
      </c>
      <c r="BQ47" s="23">
        <f t="shared" si="158"/>
        <v>32929005.379999999</v>
      </c>
      <c r="BR47" s="23">
        <f t="shared" si="158"/>
        <v>-4137676.0866666664</v>
      </c>
      <c r="BS47" s="23">
        <f t="shared" si="158"/>
        <v>-213.35896646400622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87498030</v>
      </c>
      <c r="BW47" s="23">
        <f t="shared" si="158"/>
        <v>36457512.499999993</v>
      </c>
      <c r="BX47" s="23">
        <f t="shared" si="158"/>
        <v>36107120.32</v>
      </c>
      <c r="BY47" s="23">
        <f t="shared" si="158"/>
        <v>-350392.17999999982</v>
      </c>
      <c r="BZ47" s="23">
        <f t="shared" si="158"/>
        <v>-3.3121237835533686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139186803.16</v>
      </c>
      <c r="CD47" s="23">
        <f t="shared" si="158"/>
        <v>57994501.31666667</v>
      </c>
      <c r="CE47" s="23">
        <f t="shared" si="158"/>
        <v>57773634.920000002</v>
      </c>
      <c r="CF47" s="23">
        <f t="shared" ref="CF47:DK47" si="159">+CF46-CF29</f>
        <v>-220866.39666666696</v>
      </c>
      <c r="CG47" s="23">
        <f t="shared" si="159"/>
        <v>-25.991247475766464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49527800</v>
      </c>
      <c r="CK47" s="23">
        <f t="shared" si="159"/>
        <v>20636583.333333336</v>
      </c>
      <c r="CL47" s="23">
        <f t="shared" si="159"/>
        <v>18211994.340000004</v>
      </c>
      <c r="CM47" s="23">
        <f t="shared" si="159"/>
        <v>-2424588.9933333336</v>
      </c>
      <c r="CN47" s="23">
        <f t="shared" si="159"/>
        <v>-343.57639326713849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112377256.34</v>
      </c>
      <c r="CR47" s="23">
        <f t="shared" si="159"/>
        <v>46823856.808333337</v>
      </c>
      <c r="CS47" s="23">
        <f t="shared" si="159"/>
        <v>43999601.780000001</v>
      </c>
      <c r="CT47" s="23">
        <f t="shared" si="159"/>
        <v>-2824255.0283333329</v>
      </c>
      <c r="CU47" s="23">
        <f t="shared" si="159"/>
        <v>-64.01562913462763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51832300</v>
      </c>
      <c r="CY47" s="23">
        <f t="shared" si="159"/>
        <v>21596791.666666668</v>
      </c>
      <c r="CZ47" s="23">
        <f t="shared" si="159"/>
        <v>19653957.859999999</v>
      </c>
      <c r="DA47" s="23">
        <f t="shared" si="159"/>
        <v>-1942833.8066666664</v>
      </c>
      <c r="DB47" s="23">
        <f t="shared" si="159"/>
        <v>-120.94020686403871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57895000</v>
      </c>
      <c r="DF47" s="23">
        <f t="shared" si="159"/>
        <v>24122916.666666664</v>
      </c>
      <c r="DG47" s="23">
        <f t="shared" si="159"/>
        <v>22555849.760000002</v>
      </c>
      <c r="DH47" s="23">
        <f t="shared" si="159"/>
        <v>-1567066.906666667</v>
      </c>
      <c r="DI47" s="23">
        <f t="shared" si="159"/>
        <v>24.636736527744876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3201089313.1900001</v>
      </c>
      <c r="DM47" s="23">
        <f t="shared" si="160"/>
        <v>1314412213.8291667</v>
      </c>
      <c r="DN47" s="23">
        <f t="shared" si="160"/>
        <v>1271150491.05</v>
      </c>
      <c r="DO47" s="23">
        <f t="shared" si="160"/>
        <v>-43261722.779166758</v>
      </c>
      <c r="DP47" s="23">
        <f t="shared" si="160"/>
        <v>-126.99442949566618</v>
      </c>
      <c r="DQ47" s="23" t="e">
        <f t="shared" si="16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448" stopIfTrue="1" operator="lessThan">
      <formula>0</formula>
    </cfRule>
  </conditionalFormatting>
  <conditionalFormatting sqref="DK38:DQ40">
    <cfRule type="cellIs" dxfId="62" priority="431" stopIfTrue="1" operator="lessThan">
      <formula>0</formula>
    </cfRule>
  </conditionalFormatting>
  <conditionalFormatting sqref="C43:CZ43">
    <cfRule type="cellIs" dxfId="61" priority="402" stopIfTrue="1" operator="lessThan">
      <formula>0</formula>
    </cfRule>
  </conditionalFormatting>
  <conditionalFormatting sqref="E4:H4">
    <cfRule type="cellIs" dxfId="60" priority="393" stopIfTrue="1" operator="lessThan">
      <formula>0</formula>
    </cfRule>
  </conditionalFormatting>
  <conditionalFormatting sqref="G17:H17">
    <cfRule type="cellIs" dxfId="59" priority="388" stopIfTrue="1" operator="lessThan">
      <formula>0</formula>
    </cfRule>
  </conditionalFormatting>
  <conditionalFormatting sqref="L37 N37:O37">
    <cfRule type="cellIs" dxfId="58" priority="385" stopIfTrue="1" operator="lessThan">
      <formula>0</formula>
    </cfRule>
  </conditionalFormatting>
  <conditionalFormatting sqref="E37 G37:H37 G33:H33 E36:H36 H34:H35">
    <cfRule type="cellIs" dxfId="57" priority="386" stopIfTrue="1" operator="lessThan">
      <formula>0</formula>
    </cfRule>
  </conditionalFormatting>
  <conditionalFormatting sqref="S37 U37:V37">
    <cfRule type="cellIs" dxfId="56" priority="384" stopIfTrue="1" operator="lessThan">
      <formula>0</formula>
    </cfRule>
  </conditionalFormatting>
  <conditionalFormatting sqref="Z37 AB37:AC37">
    <cfRule type="cellIs" dxfId="55" priority="383" stopIfTrue="1" operator="lessThan">
      <formula>0</formula>
    </cfRule>
  </conditionalFormatting>
  <conditionalFormatting sqref="AG37 AI37:AJ37">
    <cfRule type="cellIs" dxfId="54" priority="382" stopIfTrue="1" operator="lessThan">
      <formula>0</formula>
    </cfRule>
  </conditionalFormatting>
  <conditionalFormatting sqref="AN37 AP37:AQ37">
    <cfRule type="cellIs" dxfId="53" priority="381" stopIfTrue="1" operator="lessThan">
      <formula>0</formula>
    </cfRule>
  </conditionalFormatting>
  <conditionalFormatting sqref="AU37 AW37:AX37">
    <cfRule type="cellIs" dxfId="52" priority="380" stopIfTrue="1" operator="lessThan">
      <formula>0</formula>
    </cfRule>
  </conditionalFormatting>
  <conditionalFormatting sqref="BB37 BD37:BE37">
    <cfRule type="cellIs" dxfId="51" priority="379" stopIfTrue="1" operator="lessThan">
      <formula>0</formula>
    </cfRule>
  </conditionalFormatting>
  <conditionalFormatting sqref="BI37 BK37:BL37">
    <cfRule type="cellIs" dxfId="50" priority="378" stopIfTrue="1" operator="lessThan">
      <formula>0</formula>
    </cfRule>
  </conditionalFormatting>
  <conditionalFormatting sqref="BP37 BR37:BS37">
    <cfRule type="cellIs" dxfId="49" priority="377" stopIfTrue="1" operator="lessThan">
      <formula>0</formula>
    </cfRule>
  </conditionalFormatting>
  <conditionalFormatting sqref="BW37 BY37:BZ37">
    <cfRule type="cellIs" dxfId="48" priority="376" stopIfTrue="1" operator="lessThan">
      <formula>0</formula>
    </cfRule>
  </conditionalFormatting>
  <conditionalFormatting sqref="CD37 CF37:CG37">
    <cfRule type="cellIs" dxfId="47" priority="375" stopIfTrue="1" operator="lessThan">
      <formula>0</formula>
    </cfRule>
  </conditionalFormatting>
  <conditionalFormatting sqref="CK37 CM37:CN37">
    <cfRule type="cellIs" dxfId="46" priority="374" stopIfTrue="1" operator="lessThan">
      <formula>0</formula>
    </cfRule>
  </conditionalFormatting>
  <conditionalFormatting sqref="CR37 CT37:CU37">
    <cfRule type="cellIs" dxfId="45" priority="373" stopIfTrue="1" operator="lessThan">
      <formula>0</formula>
    </cfRule>
  </conditionalFormatting>
  <conditionalFormatting sqref="CY37 DA37:DB37">
    <cfRule type="cellIs" dxfId="44" priority="372" stopIfTrue="1" operator="lessThan">
      <formula>0</formula>
    </cfRule>
  </conditionalFormatting>
  <conditionalFormatting sqref="DF37 DH37:DI37">
    <cfRule type="cellIs" dxfId="43" priority="371" stopIfTrue="1" operator="lessThan">
      <formula>0</formula>
    </cfRule>
  </conditionalFormatting>
  <conditionalFormatting sqref="DM37 DO37:DP37">
    <cfRule type="cellIs" dxfId="42" priority="370" stopIfTrue="1" operator="lessThan">
      <formula>0</formula>
    </cfRule>
  </conditionalFormatting>
  <conditionalFormatting sqref="C40">
    <cfRule type="cellIs" dxfId="41" priority="367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361" stopIfTrue="1" operator="lessThan">
      <formula>0</formula>
    </cfRule>
  </conditionalFormatting>
  <conditionalFormatting sqref="DO17:DP17">
    <cfRule type="cellIs" dxfId="39" priority="360" stopIfTrue="1" operator="lessThan">
      <formula>0</formula>
    </cfRule>
  </conditionalFormatting>
  <conditionalFormatting sqref="L48">
    <cfRule type="cellIs" dxfId="38" priority="358" stopIfTrue="1" operator="lessThan">
      <formula>0</formula>
    </cfRule>
  </conditionalFormatting>
  <conditionalFormatting sqref="S48">
    <cfRule type="cellIs" dxfId="37" priority="357" stopIfTrue="1" operator="lessThan">
      <formula>0</formula>
    </cfRule>
  </conditionalFormatting>
  <conditionalFormatting sqref="Z48">
    <cfRule type="cellIs" dxfId="36" priority="356" stopIfTrue="1" operator="lessThan">
      <formula>0</formula>
    </cfRule>
  </conditionalFormatting>
  <conditionalFormatting sqref="AG48">
    <cfRule type="cellIs" dxfId="35" priority="355" stopIfTrue="1" operator="lessThan">
      <formula>0</formula>
    </cfRule>
  </conditionalFormatting>
  <conditionalFormatting sqref="AN48">
    <cfRule type="cellIs" dxfId="34" priority="354" stopIfTrue="1" operator="lessThan">
      <formula>0</formula>
    </cfRule>
  </conditionalFormatting>
  <conditionalFormatting sqref="AU48">
    <cfRule type="cellIs" dxfId="33" priority="353" stopIfTrue="1" operator="lessThan">
      <formula>0</formula>
    </cfRule>
  </conditionalFormatting>
  <conditionalFormatting sqref="BB48">
    <cfRule type="cellIs" dxfId="32" priority="352" stopIfTrue="1" operator="lessThan">
      <formula>0</formula>
    </cfRule>
  </conditionalFormatting>
  <conditionalFormatting sqref="BI48">
    <cfRule type="cellIs" dxfId="31" priority="351" stopIfTrue="1" operator="lessThan">
      <formula>0</formula>
    </cfRule>
  </conditionalFormatting>
  <conditionalFormatting sqref="BP48">
    <cfRule type="cellIs" dxfId="30" priority="350" stopIfTrue="1" operator="lessThan">
      <formula>0</formula>
    </cfRule>
  </conditionalFormatting>
  <conditionalFormatting sqref="BW48">
    <cfRule type="cellIs" dxfId="29" priority="349" stopIfTrue="1" operator="lessThan">
      <formula>0</formula>
    </cfRule>
  </conditionalFormatting>
  <conditionalFormatting sqref="CD48">
    <cfRule type="cellIs" dxfId="28" priority="348" stopIfTrue="1" operator="lessThan">
      <formula>0</formula>
    </cfRule>
  </conditionalFormatting>
  <conditionalFormatting sqref="CK48">
    <cfRule type="cellIs" dxfId="27" priority="347" stopIfTrue="1" operator="lessThan">
      <formula>0</formula>
    </cfRule>
  </conditionalFormatting>
  <conditionalFormatting sqref="CR48">
    <cfRule type="cellIs" dxfId="26" priority="346" stopIfTrue="1" operator="lessThan">
      <formula>0</formula>
    </cfRule>
  </conditionalFormatting>
  <conditionalFormatting sqref="CY48">
    <cfRule type="cellIs" dxfId="25" priority="345" stopIfTrue="1" operator="lessThan">
      <formula>0</formula>
    </cfRule>
  </conditionalFormatting>
  <conditionalFormatting sqref="DF48">
    <cfRule type="cellIs" dxfId="24" priority="344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340" stopIfTrue="1" operator="lessThan">
      <formula>0</formula>
    </cfRule>
  </conditionalFormatting>
  <conditionalFormatting sqref="C42:DQ42">
    <cfRule type="cellIs" dxfId="22" priority="177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F1" zoomScale="80" zoomScaleNormal="80" workbookViewId="0">
      <selection activeCell="I7" sqref="I7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6" t="s">
        <v>2875</v>
      </c>
      <c r="B1" s="106"/>
      <c r="C1" s="106"/>
      <c r="D1" s="106"/>
      <c r="E1" s="106"/>
      <c r="G1" s="107" t="s">
        <v>2882</v>
      </c>
      <c r="H1" s="108"/>
      <c r="I1" s="108"/>
      <c r="J1" s="108"/>
      <c r="K1" s="108"/>
      <c r="L1" s="108"/>
      <c r="M1" s="109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0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1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+'Planfin_ก.พ.64'!D34</f>
        <v>1435876000</v>
      </c>
      <c r="C4" s="46">
        <f>+'Planfin_ก.พ.64'!D35</f>
        <v>1382242806</v>
      </c>
      <c r="D4" s="46">
        <f>+'Planfin_ก.พ.64'!D36</f>
        <v>53633194</v>
      </c>
      <c r="E4" s="40" t="str">
        <f>+'Planfin_ก.พ.64'!D37</f>
        <v>เกินดุล</v>
      </c>
      <c r="F4" s="92"/>
      <c r="G4" s="93" t="s">
        <v>16</v>
      </c>
      <c r="H4" s="96">
        <f>+'Planfin_ก.พ.64'!D34</f>
        <v>1435876000</v>
      </c>
      <c r="I4" s="96">
        <f>+'Planfin_ก.พ.64'!D35</f>
        <v>1382242806</v>
      </c>
      <c r="J4" s="99">
        <f>+'Planfin_ก.พ.64'!F34</f>
        <v>729125912.6400001</v>
      </c>
      <c r="K4" s="99">
        <f>+'Planfin_ก.พ.64'!F35</f>
        <v>581395376.58000004</v>
      </c>
      <c r="L4" s="99">
        <f>+'Planfin_ก.พ.64'!F36</f>
        <v>147730536.06000006</v>
      </c>
      <c r="M4" s="102" t="str">
        <f>+'Planfin_ก.พ.64'!F37</f>
        <v>ผลเกินดุล</v>
      </c>
    </row>
    <row r="5" spans="1:17" ht="25.5" customHeight="1" thickBot="1">
      <c r="A5" s="45" t="s">
        <v>300</v>
      </c>
      <c r="B5" s="46">
        <f>+'Planfin_ก.พ.64'!K34</f>
        <v>449450000</v>
      </c>
      <c r="C5" s="46">
        <f>+'Planfin_ก.พ.64'!K35</f>
        <v>447500000</v>
      </c>
      <c r="D5" s="46">
        <f>+'Planfin_ก.พ.64'!K36</f>
        <v>1950000</v>
      </c>
      <c r="E5" s="40" t="str">
        <f>+'Planfin_ก.พ.64'!K37</f>
        <v>เกินดุล</v>
      </c>
      <c r="G5" s="94" t="s">
        <v>300</v>
      </c>
      <c r="H5" s="97">
        <f>+'Planfin_ก.พ.64'!K34</f>
        <v>449450000</v>
      </c>
      <c r="I5" s="97">
        <f>+'Planfin_ก.พ.64'!K35</f>
        <v>447500000</v>
      </c>
      <c r="J5" s="100">
        <f>+'Planfin_ก.พ.64'!M34</f>
        <v>219283468.17000005</v>
      </c>
      <c r="K5" s="100">
        <f>+'Planfin_ก.พ.64'!M35</f>
        <v>175676399.87</v>
      </c>
      <c r="L5" s="100">
        <f>+'Planfin_ก.พ.64'!M36</f>
        <v>43607068.300000042</v>
      </c>
      <c r="M5" s="103" t="str">
        <f>+'Planfin_ก.พ.64'!M37</f>
        <v>ผลเกินดุล</v>
      </c>
    </row>
    <row r="6" spans="1:17" ht="25.5" customHeight="1" thickBot="1">
      <c r="A6" s="45" t="s">
        <v>462</v>
      </c>
      <c r="B6" s="46">
        <f>+'Planfin_ก.พ.64'!R34</f>
        <v>113286170</v>
      </c>
      <c r="C6" s="46">
        <f>+'Planfin_ก.พ.64'!R35</f>
        <v>110372621.75999999</v>
      </c>
      <c r="D6" s="46">
        <f>+'Planfin_ก.พ.64'!R36</f>
        <v>2913548.2400000095</v>
      </c>
      <c r="E6" s="40" t="str">
        <f>+'Planfin_ก.พ.64'!R37</f>
        <v>เกินดุล</v>
      </c>
      <c r="G6" s="94" t="s">
        <v>462</v>
      </c>
      <c r="H6" s="97">
        <f>+'Planfin_ก.พ.64'!R34</f>
        <v>113286170</v>
      </c>
      <c r="I6" s="97">
        <f>+'Planfin_ก.พ.64'!R35</f>
        <v>110372621.75999999</v>
      </c>
      <c r="J6" s="100">
        <f>+'Planfin_ก.พ.64'!T34</f>
        <v>56457647.440000013</v>
      </c>
      <c r="K6" s="100">
        <f>+'Planfin_ก.พ.64'!T35</f>
        <v>42804190.149999991</v>
      </c>
      <c r="L6" s="100">
        <f>+'Planfin_ก.พ.64'!T36</f>
        <v>13653457.290000021</v>
      </c>
      <c r="M6" s="103" t="str">
        <f>+'Planfin_ก.พ.64'!T37</f>
        <v>ผลเกินดุล</v>
      </c>
    </row>
    <row r="7" spans="1:17" ht="25.5" customHeight="1" thickBot="1">
      <c r="A7" s="45" t="s">
        <v>2862</v>
      </c>
      <c r="B7" s="46">
        <f>+'Planfin_ก.พ.64'!Y34</f>
        <v>86936306.349999994</v>
      </c>
      <c r="C7" s="46">
        <f>+'Planfin_ก.พ.64'!Y35</f>
        <v>78529007.109999999</v>
      </c>
      <c r="D7" s="46">
        <f>+'Planfin_ก.พ.64'!Y36</f>
        <v>8407299.2399999946</v>
      </c>
      <c r="E7" s="40" t="str">
        <f>+'Planfin_ก.พ.64'!Y37</f>
        <v>เกินดุล</v>
      </c>
      <c r="G7" s="94" t="s">
        <v>2862</v>
      </c>
      <c r="H7" s="97">
        <f>+'Planfin_ก.พ.64'!Y34</f>
        <v>86936306.349999994</v>
      </c>
      <c r="I7" s="97">
        <f>+'Planfin_ก.พ.64'!Y35</f>
        <v>78529007.109999999</v>
      </c>
      <c r="J7" s="100">
        <f>+'Planfin_ก.พ.64'!AA34</f>
        <v>41911760.079999998</v>
      </c>
      <c r="K7" s="100">
        <f>+'Planfin_ก.พ.64'!AA35</f>
        <v>29352208.350000005</v>
      </c>
      <c r="L7" s="100">
        <f>+'Planfin_ก.พ.64'!AA36</f>
        <v>12559551.729999993</v>
      </c>
      <c r="M7" s="103" t="str">
        <f>+'Planfin_ก.พ.64'!AA37</f>
        <v>ผลเกินดุล</v>
      </c>
    </row>
    <row r="8" spans="1:17" ht="25.5" customHeight="1" thickBot="1">
      <c r="A8" s="45" t="s">
        <v>1613</v>
      </c>
      <c r="B8" s="46">
        <f>+'Planfin_ก.พ.64'!AF34</f>
        <v>92812470.489999995</v>
      </c>
      <c r="C8" s="46">
        <f>+'Planfin_ก.พ.64'!AF35</f>
        <v>88037333.280000031</v>
      </c>
      <c r="D8" s="46">
        <f>+'Planfin_ก.พ.64'!AF36</f>
        <v>4775137.2099999636</v>
      </c>
      <c r="E8" s="40" t="str">
        <f>+'Planfin_ก.พ.64'!AF37</f>
        <v>เกินดุล</v>
      </c>
      <c r="G8" s="94" t="s">
        <v>1613</v>
      </c>
      <c r="H8" s="97">
        <f>+'Planfin_ก.พ.64'!AF34</f>
        <v>92812470.489999995</v>
      </c>
      <c r="I8" s="97">
        <f>+'Planfin_ก.พ.64'!AF35</f>
        <v>88037333.280000031</v>
      </c>
      <c r="J8" s="100">
        <f>+'Planfin_ก.พ.64'!AH34</f>
        <v>46595937.860000007</v>
      </c>
      <c r="K8" s="100">
        <f>+'Planfin_ก.พ.64'!AH35</f>
        <v>34942224.109999999</v>
      </c>
      <c r="L8" s="100">
        <f>+'Planfin_ก.พ.64'!AH36</f>
        <v>11653713.750000007</v>
      </c>
      <c r="M8" s="103" t="str">
        <f>+'Planfin_ก.พ.64'!AH37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+'Planfin_ก.พ.64'!AM34</f>
        <v>77186360</v>
      </c>
      <c r="C9" s="46">
        <f>+'Planfin_ก.พ.64'!AM35</f>
        <v>76275612</v>
      </c>
      <c r="D9" s="46">
        <f>+'Planfin_ก.พ.64'!AM36</f>
        <v>910748</v>
      </c>
      <c r="E9" s="40" t="str">
        <f>+'Planfin_ก.พ.64'!AM37</f>
        <v>เกินดุล</v>
      </c>
      <c r="G9" s="94" t="s">
        <v>468</v>
      </c>
      <c r="H9" s="97">
        <f>+'Planfin_ก.พ.64'!AM34</f>
        <v>77186360</v>
      </c>
      <c r="I9" s="97">
        <f>+'Planfin_ก.พ.64'!AM35</f>
        <v>76275612</v>
      </c>
      <c r="J9" s="100">
        <f>+'Planfin_ก.พ.64'!AO34</f>
        <v>33392587.430000011</v>
      </c>
      <c r="K9" s="100">
        <f>+'Planfin_ก.พ.64'!AO35</f>
        <v>27220545.310000002</v>
      </c>
      <c r="L9" s="100">
        <f>+'Planfin_ก.พ.64'!AO36</f>
        <v>6172042.1200000085</v>
      </c>
      <c r="M9" s="103" t="str">
        <f>+'Planfin_ก.พ.64'!AO37</f>
        <v>ผลเกินดุล</v>
      </c>
    </row>
    <row r="10" spans="1:17" ht="25.5" customHeight="1" thickBot="1">
      <c r="A10" s="45" t="s">
        <v>470</v>
      </c>
      <c r="B10" s="46">
        <f>+'Planfin_ก.พ.64'!AT34</f>
        <v>220450000</v>
      </c>
      <c r="C10" s="46">
        <f>+'Planfin_ก.พ.64'!AT35</f>
        <v>212413321.30999997</v>
      </c>
      <c r="D10" s="46">
        <f>+'Planfin_ก.พ.64'!AT36</f>
        <v>8036678.6900000274</v>
      </c>
      <c r="E10" s="40" t="str">
        <f>+'Planfin_ก.พ.64'!AT37</f>
        <v>เกินดุล</v>
      </c>
      <c r="G10" s="94" t="s">
        <v>470</v>
      </c>
      <c r="H10" s="97">
        <f>+'Planfin_ก.พ.64'!AT34</f>
        <v>220450000</v>
      </c>
      <c r="I10" s="97">
        <f>+'Planfin_ก.พ.64'!AT35</f>
        <v>212413321.30999997</v>
      </c>
      <c r="J10" s="100">
        <f>+'Planfin_ก.พ.64'!AV34</f>
        <v>107669805.33000004</v>
      </c>
      <c r="K10" s="100">
        <f>+'Planfin_ก.พ.64'!AV35</f>
        <v>82573319.73999998</v>
      </c>
      <c r="L10" s="100">
        <f>+'Planfin_ก.พ.64'!AV36</f>
        <v>25096485.590000063</v>
      </c>
      <c r="M10" s="105" t="str">
        <f>+'Planfin_ก.พ.64'!AV37</f>
        <v>ผลเกินดุล</v>
      </c>
    </row>
    <row r="11" spans="1:17" ht="25.5" customHeight="1" thickBot="1">
      <c r="A11" s="45" t="s">
        <v>472</v>
      </c>
      <c r="B11" s="46">
        <f>+'Planfin_ก.พ.64'!BA34</f>
        <v>81722261.719999999</v>
      </c>
      <c r="C11" s="46">
        <f>+'Planfin_ก.พ.64'!BA35</f>
        <v>81055891.49000001</v>
      </c>
      <c r="D11" s="46">
        <f>+'Planfin_ก.พ.64'!BA36</f>
        <v>666370.22999998927</v>
      </c>
      <c r="E11" s="40" t="str">
        <f>+'Planfin_ก.พ.64'!BA37</f>
        <v>เกินดุล</v>
      </c>
      <c r="G11" s="94" t="s">
        <v>472</v>
      </c>
      <c r="H11" s="97">
        <f>+'Planfin_ก.พ.64'!BA34</f>
        <v>81722261.719999999</v>
      </c>
      <c r="I11" s="97">
        <f>+'Planfin_ก.พ.64'!BA35</f>
        <v>81055891.49000001</v>
      </c>
      <c r="J11" s="100">
        <f>+'Planfin_ก.พ.64'!BC34</f>
        <v>43308097.230000012</v>
      </c>
      <c r="K11" s="100">
        <f>+'Planfin_ก.พ.64'!BC35</f>
        <v>35572514.800000004</v>
      </c>
      <c r="L11" s="100">
        <f>+'Planfin_ก.พ.64'!BC36</f>
        <v>7735582.4300000072</v>
      </c>
      <c r="M11" s="103" t="str">
        <f>+'Planfin_ก.พ.64'!BC37</f>
        <v>ผลเกินดุล</v>
      </c>
    </row>
    <row r="12" spans="1:17" ht="25.5" customHeight="1" thickBot="1">
      <c r="A12" s="45" t="s">
        <v>474</v>
      </c>
      <c r="B12" s="46">
        <f>+'Planfin_ก.พ.64'!BH34</f>
        <v>98099740.50999999</v>
      </c>
      <c r="C12" s="46">
        <f>+'Planfin_ก.พ.64'!BH35</f>
        <v>90885495.219999999</v>
      </c>
      <c r="D12" s="46">
        <f>+'Planfin_ก.พ.64'!BH36</f>
        <v>7214245.2899999917</v>
      </c>
      <c r="E12" s="40" t="str">
        <f>+'Planfin_ก.พ.64'!BH37</f>
        <v>เกินดุล</v>
      </c>
      <c r="G12" s="94" t="s">
        <v>474</v>
      </c>
      <c r="H12" s="97">
        <f>+'Planfin_ก.พ.64'!BH34</f>
        <v>98099740.50999999</v>
      </c>
      <c r="I12" s="97">
        <f>+'Planfin_ก.พ.64'!BH35</f>
        <v>90885495.219999999</v>
      </c>
      <c r="J12" s="100">
        <f>+'Planfin_ก.พ.64'!BJ34</f>
        <v>42044628.989999995</v>
      </c>
      <c r="K12" s="100">
        <f>+'Planfin_ก.พ.64'!BJ35</f>
        <v>30382547.780000001</v>
      </c>
      <c r="L12" s="100">
        <f>+'Planfin_ก.พ.64'!BJ36</f>
        <v>11662081.209999993</v>
      </c>
      <c r="M12" s="103" t="str">
        <f>+'Planfin_ก.พ.64'!BJ37</f>
        <v>ผลเกินดุล</v>
      </c>
    </row>
    <row r="13" spans="1:17" ht="25.5" customHeight="1" thickBot="1">
      <c r="A13" s="45" t="s">
        <v>476</v>
      </c>
      <c r="B13" s="46">
        <f>+'Planfin_ก.พ.64'!BO34</f>
        <v>94160000</v>
      </c>
      <c r="C13" s="46">
        <f>+'Planfin_ก.พ.64'!BO35</f>
        <v>88960035.519999996</v>
      </c>
      <c r="D13" s="46">
        <f>+'Planfin_ก.พ.64'!BO36</f>
        <v>5199964.4800000042</v>
      </c>
      <c r="E13" s="40" t="str">
        <f>+'Planfin_ก.พ.64'!BO37</f>
        <v>เกินดุล</v>
      </c>
      <c r="G13" s="94" t="s">
        <v>476</v>
      </c>
      <c r="H13" s="97">
        <f>+'Planfin_ก.พ.64'!BO34</f>
        <v>94160000</v>
      </c>
      <c r="I13" s="97">
        <f>+'Planfin_ก.พ.64'!BO35</f>
        <v>88960035.519999996</v>
      </c>
      <c r="J13" s="100">
        <f>+'Planfin_ก.พ.64'!BQ34</f>
        <v>50728749.590000004</v>
      </c>
      <c r="K13" s="100">
        <f>+'Planfin_ก.พ.64'!BQ35</f>
        <v>32929005.379999995</v>
      </c>
      <c r="L13" s="100">
        <f>+'Planfin_ก.พ.64'!BQ36</f>
        <v>17799744.210000008</v>
      </c>
      <c r="M13" s="105" t="str">
        <f>+'Planfin_ก.พ.64'!BQ37</f>
        <v>ผลเกินดุล</v>
      </c>
    </row>
    <row r="14" spans="1:17" ht="25.5" customHeight="1" thickBot="1">
      <c r="A14" s="45" t="s">
        <v>478</v>
      </c>
      <c r="B14" s="46">
        <f>+'Planfin_ก.พ.64'!BV34</f>
        <v>88622330</v>
      </c>
      <c r="C14" s="46">
        <f>+'Planfin_ก.พ.64'!BV35</f>
        <v>87498030</v>
      </c>
      <c r="D14" s="46">
        <f>+'Planfin_ก.พ.64'!BV36</f>
        <v>1124300</v>
      </c>
      <c r="E14" s="40" t="str">
        <f>+'Planfin_ก.พ.64'!BV37</f>
        <v>เกินดุล</v>
      </c>
      <c r="G14" s="94" t="s">
        <v>478</v>
      </c>
      <c r="H14" s="97">
        <f>+'Planfin_ก.พ.64'!BV34</f>
        <v>88622330</v>
      </c>
      <c r="I14" s="97">
        <f>+'Planfin_ก.พ.64'!BV35</f>
        <v>87498030</v>
      </c>
      <c r="J14" s="100">
        <f>+'Planfin_ก.พ.64'!BX34</f>
        <v>52083148.54999999</v>
      </c>
      <c r="K14" s="100">
        <f>+'Planfin_ก.พ.64'!BX35</f>
        <v>36107120.32</v>
      </c>
      <c r="L14" s="100">
        <f>+'Planfin_ก.พ.64'!BX36</f>
        <v>15976028.229999989</v>
      </c>
      <c r="M14" s="105" t="str">
        <f>+'Planfin_ก.พ.64'!BX37</f>
        <v>ผลเกินดุล</v>
      </c>
    </row>
    <row r="15" spans="1:17" ht="25.5" customHeight="1" thickBot="1">
      <c r="A15" s="45" t="s">
        <v>480</v>
      </c>
      <c r="B15" s="46">
        <f>+'Planfin_ก.พ.64'!CC34</f>
        <v>166279316.02000001</v>
      </c>
      <c r="C15" s="46">
        <f>+'Planfin_ก.พ.64'!CC35</f>
        <v>139186803.16000003</v>
      </c>
      <c r="D15" s="46">
        <f>+'Planfin_ก.พ.64'!CC36</f>
        <v>27092512.859999985</v>
      </c>
      <c r="E15" s="40" t="str">
        <f>+'Planfin_ก.พ.64'!CC37</f>
        <v>เกินดุล</v>
      </c>
      <c r="G15" s="94" t="s">
        <v>480</v>
      </c>
      <c r="H15" s="97">
        <f>+'Planfin_ก.พ.64'!CC34</f>
        <v>166279316.02000001</v>
      </c>
      <c r="I15" s="97">
        <f>+'Planfin_ก.พ.64'!CC35</f>
        <v>139186803.16000003</v>
      </c>
      <c r="J15" s="100">
        <f>+'Planfin_ก.พ.64'!CE34</f>
        <v>91027028.309999987</v>
      </c>
      <c r="K15" s="100">
        <f>+'Planfin_ก.พ.64'!CE35</f>
        <v>57773634.920000002</v>
      </c>
      <c r="L15" s="100">
        <f>+'Planfin_ก.พ.64'!CE36</f>
        <v>33253393.389999986</v>
      </c>
      <c r="M15" s="105" t="str">
        <f>+'Planfin_ก.พ.64'!CE37</f>
        <v>ผลเกินดุล</v>
      </c>
    </row>
    <row r="16" spans="1:17" ht="25.5" customHeight="1" thickBot="1">
      <c r="A16" s="45" t="s">
        <v>482</v>
      </c>
      <c r="B16" s="46">
        <f>+'Planfin_ก.พ.64'!CJ34</f>
        <v>49612200</v>
      </c>
      <c r="C16" s="46">
        <f>+'Planfin_ก.พ.64'!CJ35</f>
        <v>49527800</v>
      </c>
      <c r="D16" s="46">
        <f>+'Planfin_ก.พ.64'!CJ36</f>
        <v>84400</v>
      </c>
      <c r="E16" s="40" t="str">
        <f>+'Planfin_ก.พ.64'!CJ37</f>
        <v>เกินดุล</v>
      </c>
      <c r="G16" s="94" t="s">
        <v>482</v>
      </c>
      <c r="H16" s="97">
        <f>+'Planfin_ก.พ.64'!CJ34</f>
        <v>49612200</v>
      </c>
      <c r="I16" s="97">
        <f>+'Planfin_ก.พ.64'!CJ35</f>
        <v>49527800</v>
      </c>
      <c r="J16" s="100">
        <f>+'Planfin_ก.พ.64'!CL34</f>
        <v>24574519.319999993</v>
      </c>
      <c r="K16" s="100">
        <f>+'Planfin_ก.พ.64'!CL35</f>
        <v>18211994.340000004</v>
      </c>
      <c r="L16" s="100">
        <f>+'Planfin_ก.พ.64'!CL36</f>
        <v>6362524.9799999893</v>
      </c>
      <c r="M16" s="105" t="str">
        <f>+'Planfin_ก.พ.64'!CL37</f>
        <v>ผลเกินดุล</v>
      </c>
    </row>
    <row r="17" spans="1:13" ht="25.5" customHeight="1" thickBot="1">
      <c r="A17" s="45" t="s">
        <v>484</v>
      </c>
      <c r="B17" s="46">
        <f>+'Planfin_ก.พ.64'!CQ34</f>
        <v>117479731.31999999</v>
      </c>
      <c r="C17" s="46">
        <f>+'Planfin_ก.พ.64'!CQ35</f>
        <v>112377256.34</v>
      </c>
      <c r="D17" s="46">
        <f>+'Planfin_ก.พ.64'!CQ36</f>
        <v>5102474.9799999893</v>
      </c>
      <c r="E17" s="40" t="str">
        <f>+'Planfin_ก.พ.64'!CQ37</f>
        <v>เกินดุล</v>
      </c>
      <c r="G17" s="94" t="s">
        <v>484</v>
      </c>
      <c r="H17" s="97">
        <f>+'Planfin_ก.พ.64'!CQ34</f>
        <v>117479731.31999999</v>
      </c>
      <c r="I17" s="97">
        <f>+'Planfin_ก.พ.64'!CQ35</f>
        <v>112377256.34</v>
      </c>
      <c r="J17" s="100">
        <f>+'Planfin_ก.พ.64'!CS34</f>
        <v>58151899.68999999</v>
      </c>
      <c r="K17" s="100">
        <f>+'Planfin_ก.พ.64'!CS35</f>
        <v>43999601.780000001</v>
      </c>
      <c r="L17" s="100">
        <f>+'Planfin_ก.พ.64'!CS36</f>
        <v>14152297.909999989</v>
      </c>
      <c r="M17" s="105" t="str">
        <f>+'Planfin_ก.พ.64'!CS37</f>
        <v>ผลเกินดุล</v>
      </c>
    </row>
    <row r="18" spans="1:13" ht="25.5" customHeight="1" thickBot="1">
      <c r="A18" s="45" t="s">
        <v>486</v>
      </c>
      <c r="B18" s="46">
        <f>+'Planfin_ก.พ.64'!CX34</f>
        <v>54809001</v>
      </c>
      <c r="C18" s="46">
        <f>+'Planfin_ก.พ.64'!CX35</f>
        <v>51832300</v>
      </c>
      <c r="D18" s="46">
        <f>+'Planfin_ก.พ.64'!CX36</f>
        <v>2976701</v>
      </c>
      <c r="E18" s="40" t="str">
        <f>+'Planfin_ก.พ.64'!CX37</f>
        <v>เกินดุล</v>
      </c>
      <c r="G18" s="94" t="s">
        <v>486</v>
      </c>
      <c r="H18" s="97">
        <f>+'Planfin_ก.พ.64'!CX34</f>
        <v>54809001</v>
      </c>
      <c r="I18" s="97">
        <f>+'Planfin_ก.พ.64'!CX35</f>
        <v>51832300</v>
      </c>
      <c r="J18" s="100">
        <f>+'Planfin_ก.พ.64'!CZ34</f>
        <v>27033530.779999994</v>
      </c>
      <c r="K18" s="100">
        <f>+'Planfin_ก.พ.64'!CZ35</f>
        <v>19653957.859999999</v>
      </c>
      <c r="L18" s="100">
        <f>+'Planfin_ก.พ.64'!CZ36</f>
        <v>7379572.9199999943</v>
      </c>
      <c r="M18" s="105" t="str">
        <f>+'Planfin_ก.พ.64'!CZ37</f>
        <v>ผลเกินดุล</v>
      </c>
    </row>
    <row r="19" spans="1:13" ht="25.5" customHeight="1" thickBot="1">
      <c r="A19" s="45" t="s">
        <v>488</v>
      </c>
      <c r="B19" s="46">
        <f>+'Planfin_ก.พ.64'!DE34</f>
        <v>61745000</v>
      </c>
      <c r="C19" s="46">
        <f>+'Planfin_ก.พ.64'!DE35</f>
        <v>57895000</v>
      </c>
      <c r="D19" s="46">
        <f>+'Planfin_ก.พ.64'!DE36</f>
        <v>3850000</v>
      </c>
      <c r="E19" s="40" t="str">
        <f>+'Planfin_ก.พ.64'!DE37</f>
        <v>เกินดุล</v>
      </c>
      <c r="G19" s="94" t="s">
        <v>488</v>
      </c>
      <c r="H19" s="97">
        <f>+'Planfin_ก.พ.64'!DE34</f>
        <v>61745000</v>
      </c>
      <c r="I19" s="97">
        <f>+'Planfin_ก.พ.64'!DE35</f>
        <v>57895000</v>
      </c>
      <c r="J19" s="100">
        <f>+'Planfin_ก.พ.64'!DG34</f>
        <v>28802916.879999995</v>
      </c>
      <c r="K19" s="100">
        <f>+'Planfin_ก.พ.64'!DG35</f>
        <v>22555849.760000002</v>
      </c>
      <c r="L19" s="100">
        <f>+'Planfin_ก.พ.64'!DG36</f>
        <v>6247067.1199999936</v>
      </c>
      <c r="M19" s="105" t="str">
        <f>+'Planfin_ก.พ.64'!DG37</f>
        <v>ผลเกินดุล</v>
      </c>
    </row>
    <row r="20" spans="1:13" ht="25.5" customHeight="1" thickBot="1">
      <c r="A20" s="47" t="s">
        <v>2789</v>
      </c>
      <c r="B20" s="48">
        <f>+'Planfin_ก.พ.64'!DL34</f>
        <v>3109030230.2599998</v>
      </c>
      <c r="C20" s="48">
        <f>+'Planfin_ก.พ.64'!DL35</f>
        <v>3201089313.1900001</v>
      </c>
      <c r="D20" s="48">
        <f>+'Planfin_ก.พ.64'!DN36</f>
        <v>363995240.99000025</v>
      </c>
      <c r="E20" s="49" t="str">
        <f>+'Planfin_ก.พ.64'!DN37</f>
        <v>ผลเกินดุล</v>
      </c>
      <c r="G20" s="95" t="s">
        <v>2789</v>
      </c>
      <c r="H20" s="98">
        <f>+'Planfin_ก.พ.64'!DL34</f>
        <v>3109030230.2599998</v>
      </c>
      <c r="I20" s="98">
        <f>+'Planfin_ก.พ.64'!DL35</f>
        <v>3201089313.1900001</v>
      </c>
      <c r="J20" s="101">
        <f>SUM(J4:J19)</f>
        <v>1652191638.29</v>
      </c>
      <c r="K20" s="101">
        <f t="shared" ref="K20:L20" si="0">SUM(K4:K19)</f>
        <v>1271150491.05</v>
      </c>
      <c r="L20" s="101">
        <f t="shared" si="0"/>
        <v>381041147.24000019</v>
      </c>
      <c r="M20" s="104" t="str">
        <f>+'Planfin_ก.พ.64'!DN37</f>
        <v>ผลเกินดุล</v>
      </c>
    </row>
    <row r="22" spans="1:13">
      <c r="B22" s="19">
        <f>SUM(B4:B19)</f>
        <v>3288526887.4099998</v>
      </c>
      <c r="C22" s="19">
        <f>SUM(C4:C19)</f>
        <v>3154589313.1899996</v>
      </c>
      <c r="D22" s="19">
        <f>SUM(D4:D19)</f>
        <v>133937574.21999995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zoomScale="70" zoomScaleNormal="70" workbookViewId="0">
      <selection activeCell="B42" sqref="B42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23" t="s">
        <v>2909</v>
      </c>
      <c r="E1" s="123"/>
      <c r="F1" s="123"/>
      <c r="H1" s="118" t="s">
        <v>2912</v>
      </c>
      <c r="I1" s="118"/>
      <c r="J1" s="118"/>
      <c r="K1" s="118"/>
      <c r="L1" s="118"/>
    </row>
    <row r="2" spans="2:12" ht="47.25" customHeight="1">
      <c r="B2" s="112" t="s">
        <v>2855</v>
      </c>
      <c r="C2" s="114" t="s">
        <v>2910</v>
      </c>
      <c r="D2" s="114" t="s">
        <v>2911</v>
      </c>
      <c r="E2" s="116" t="s">
        <v>2867</v>
      </c>
      <c r="F2" s="117"/>
      <c r="H2" s="119" t="s">
        <v>2855</v>
      </c>
      <c r="I2" s="124" t="s">
        <v>2913</v>
      </c>
      <c r="J2" s="124" t="s">
        <v>2914</v>
      </c>
      <c r="K2" s="121" t="s">
        <v>2867</v>
      </c>
      <c r="L2" s="122"/>
    </row>
    <row r="3" spans="2:12" ht="23.25">
      <c r="B3" s="113"/>
      <c r="C3" s="115"/>
      <c r="D3" s="115"/>
      <c r="E3" s="50" t="s">
        <v>2868</v>
      </c>
      <c r="F3" s="63" t="s">
        <v>2869</v>
      </c>
      <c r="H3" s="120"/>
      <c r="I3" s="125"/>
      <c r="J3" s="125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+'Planfin_ก.พ.64'!E34</f>
        <v>598281666.66666663</v>
      </c>
      <c r="D4" s="51">
        <f>+'Planfin_ก.พ.64'!F34</f>
        <v>729125912.6400001</v>
      </c>
      <c r="E4" s="59">
        <f>D4-C4</f>
        <v>130844245.97333348</v>
      </c>
      <c r="F4" s="65">
        <f>E4*100/C4</f>
        <v>21.870007600656351</v>
      </c>
      <c r="H4" s="66" t="s">
        <v>16</v>
      </c>
      <c r="I4" s="60">
        <f>+'Planfin_ก.พ.64'!E35</f>
        <v>575934502.50000012</v>
      </c>
      <c r="J4" s="60">
        <f>+'Planfin_ก.พ.64'!F35</f>
        <v>581395376.58000004</v>
      </c>
      <c r="K4" s="60">
        <f>J4-I4</f>
        <v>5460874.0799999237</v>
      </c>
      <c r="L4" s="70">
        <f>K4*100/I4</f>
        <v>0.94817623467521339</v>
      </c>
    </row>
    <row r="5" spans="2:12" ht="23.25">
      <c r="B5" s="64" t="s">
        <v>2033</v>
      </c>
      <c r="C5" s="51">
        <f>+'Planfin_ก.พ.64'!L34</f>
        <v>187270833.33333334</v>
      </c>
      <c r="D5" s="51">
        <f>+'Planfin_ก.พ.64'!M34</f>
        <v>219283468.17000005</v>
      </c>
      <c r="E5" s="59">
        <f t="shared" ref="E5:E20" si="0">D5-C5</f>
        <v>32012634.836666703</v>
      </c>
      <c r="F5" s="65">
        <f t="shared" ref="F5:F19" si="1">E5*100/C5</f>
        <v>17.094298277450235</v>
      </c>
      <c r="H5" s="66" t="s">
        <v>2033</v>
      </c>
      <c r="I5" s="60">
        <f>+'Planfin_ก.พ.64'!L35</f>
        <v>186458333.33333331</v>
      </c>
      <c r="J5" s="60">
        <f>+'Planfin_ก.พ.64'!M35</f>
        <v>175676399.87</v>
      </c>
      <c r="K5" s="60">
        <f>J5-I5</f>
        <v>-10781933.463333309</v>
      </c>
      <c r="L5" s="70">
        <f t="shared" ref="L5:L19" si="2">K5*100/I5</f>
        <v>-5.7824894551955177</v>
      </c>
    </row>
    <row r="6" spans="2:12" ht="23.25">
      <c r="B6" s="64" t="s">
        <v>2086</v>
      </c>
      <c r="C6" s="51">
        <f>+'Planfin_ก.พ.64'!S34</f>
        <v>47202570.833333328</v>
      </c>
      <c r="D6" s="51">
        <f>+'Planfin_ก.พ.64'!T34</f>
        <v>56457647.440000013</v>
      </c>
      <c r="E6" s="59">
        <f t="shared" si="0"/>
        <v>9255076.6066666842</v>
      </c>
      <c r="F6" s="65">
        <f t="shared" si="1"/>
        <v>19.607145211105685</v>
      </c>
      <c r="H6" s="66" t="s">
        <v>2086</v>
      </c>
      <c r="I6" s="60">
        <f>+'Planfin_ก.พ.64'!S35</f>
        <v>45988592.399999991</v>
      </c>
      <c r="J6" s="60">
        <f>+'Planfin_ก.พ.64'!T35</f>
        <v>42804190.149999991</v>
      </c>
      <c r="K6" s="60">
        <f t="shared" ref="K6:K19" si="3">J6-I6</f>
        <v>-3184402.25</v>
      </c>
      <c r="L6" s="70">
        <f t="shared" si="2"/>
        <v>-6.9243307607736231</v>
      </c>
    </row>
    <row r="7" spans="2:12" ht="23.25">
      <c r="B7" s="64" t="s">
        <v>2403</v>
      </c>
      <c r="C7" s="51">
        <f>+'Planfin_ก.พ.64'!Z34</f>
        <v>36223460.979166672</v>
      </c>
      <c r="D7" s="51">
        <f>+'Planfin_ก.พ.64'!AA34</f>
        <v>41911760.079999998</v>
      </c>
      <c r="E7" s="59">
        <f t="shared" si="0"/>
        <v>5688299.1008333266</v>
      </c>
      <c r="F7" s="65">
        <f t="shared" si="1"/>
        <v>15.70335618704369</v>
      </c>
      <c r="H7" s="66" t="s">
        <v>2403</v>
      </c>
      <c r="I7" s="60">
        <f>+'Planfin_ก.พ.64'!Z35</f>
        <v>32720419.62916667</v>
      </c>
      <c r="J7" s="60">
        <f>+'Planfin_ก.พ.64'!AA35</f>
        <v>29352208.350000005</v>
      </c>
      <c r="K7" s="60">
        <f t="shared" si="3"/>
        <v>-3368211.2791666649</v>
      </c>
      <c r="L7" s="70">
        <f t="shared" si="2"/>
        <v>-10.293912233828058</v>
      </c>
    </row>
    <row r="8" spans="2:12" ht="23.25">
      <c r="B8" s="64" t="s">
        <v>2088</v>
      </c>
      <c r="C8" s="52">
        <f>+'Planfin_ก.พ.64'!AG34</f>
        <v>38671862.704166673</v>
      </c>
      <c r="D8" s="52">
        <f>+'Planfin_ก.พ.64'!AH34</f>
        <v>46595937.860000007</v>
      </c>
      <c r="E8" s="59">
        <f t="shared" si="0"/>
        <v>7924075.1558333337</v>
      </c>
      <c r="F8" s="65">
        <f t="shared" si="1"/>
        <v>20.490544291727534</v>
      </c>
      <c r="H8" s="66" t="s">
        <v>2088</v>
      </c>
      <c r="I8" s="60">
        <f>+'Planfin_ก.พ.64'!AG35</f>
        <v>36682222.200000003</v>
      </c>
      <c r="J8" s="60">
        <f>+'Planfin_ก.พ.64'!AH35</f>
        <v>34942224.109999999</v>
      </c>
      <c r="K8" s="60">
        <f t="shared" si="3"/>
        <v>-1739998.0900000036</v>
      </c>
      <c r="L8" s="70">
        <f t="shared" si="2"/>
        <v>-4.7434369720381975</v>
      </c>
    </row>
    <row r="9" spans="2:12" ht="23.25">
      <c r="B9" s="64" t="s">
        <v>2089</v>
      </c>
      <c r="C9" s="52">
        <f>+'Planfin_ก.พ.64'!AN34</f>
        <v>32160983.333333332</v>
      </c>
      <c r="D9" s="52">
        <f>+'Planfin_ก.พ.64'!AO34</f>
        <v>33392587.430000011</v>
      </c>
      <c r="E9" s="59">
        <f t="shared" si="0"/>
        <v>1231604.0966666788</v>
      </c>
      <c r="F9" s="65">
        <f t="shared" si="1"/>
        <v>3.8294976366291005</v>
      </c>
      <c r="H9" s="66" t="s">
        <v>2089</v>
      </c>
      <c r="I9" s="60">
        <f>+'Planfin_ก.พ.64'!AN35</f>
        <v>31781505</v>
      </c>
      <c r="J9" s="60">
        <f>+'Planfin_ก.พ.64'!AO35</f>
        <v>27220545.310000002</v>
      </c>
      <c r="K9" s="60">
        <f t="shared" si="3"/>
        <v>-4560959.6899999976</v>
      </c>
      <c r="L9" s="70">
        <f t="shared" si="2"/>
        <v>-14.350987122856509</v>
      </c>
    </row>
    <row r="10" spans="2:12" ht="23.25">
      <c r="B10" s="64" t="s">
        <v>2090</v>
      </c>
      <c r="C10" s="52">
        <f>+'Planfin_ก.พ.64'!AU34</f>
        <v>91854166.666666672</v>
      </c>
      <c r="D10" s="52">
        <f>+'Planfin_ก.พ.64'!AV34</f>
        <v>107669805.33000004</v>
      </c>
      <c r="E10" s="59">
        <f>D10-C10</f>
        <v>15815638.663333371</v>
      </c>
      <c r="F10" s="65">
        <f t="shared" si="1"/>
        <v>17.218204940802941</v>
      </c>
      <c r="H10" s="66" t="s">
        <v>2090</v>
      </c>
      <c r="I10" s="60">
        <f>+'Planfin_ก.พ.64'!AU35</f>
        <v>88505550.545833349</v>
      </c>
      <c r="J10" s="60">
        <f>+'Planfin_ก.พ.64'!AV35</f>
        <v>82573319.73999998</v>
      </c>
      <c r="K10" s="60">
        <f>J10-I10</f>
        <v>-5932230.8058333695</v>
      </c>
      <c r="L10" s="70">
        <f>K10*100/I10</f>
        <v>-6.7026652783333782</v>
      </c>
    </row>
    <row r="11" spans="2:12" ht="23.25">
      <c r="B11" s="64" t="s">
        <v>2091</v>
      </c>
      <c r="C11" s="52">
        <f>+'Planfin_ก.พ.64'!BB34</f>
        <v>34050942.383333333</v>
      </c>
      <c r="D11" s="52">
        <f>+'Planfin_ก.พ.64'!BC34</f>
        <v>43308097.230000012</v>
      </c>
      <c r="E11" s="59">
        <f t="shared" si="0"/>
        <v>9257154.8466666788</v>
      </c>
      <c r="F11" s="65">
        <f>E11*100/C11</f>
        <v>27.186192800342912</v>
      </c>
      <c r="H11" s="66" t="s">
        <v>2091</v>
      </c>
      <c r="I11" s="60">
        <f>+'Planfin_ก.พ.64'!BB35</f>
        <v>33773288.120833337</v>
      </c>
      <c r="J11" s="60">
        <f>+'Planfin_ก.พ.64'!BC35</f>
        <v>35572514.800000004</v>
      </c>
      <c r="K11" s="60">
        <f t="shared" si="3"/>
        <v>1799226.6791666672</v>
      </c>
      <c r="L11" s="70">
        <f t="shared" si="2"/>
        <v>5.3273660317865206</v>
      </c>
    </row>
    <row r="12" spans="2:12" ht="23.25">
      <c r="B12" s="64" t="s">
        <v>2092</v>
      </c>
      <c r="C12" s="52">
        <f>+'Planfin_ก.พ.64'!BI34</f>
        <v>40874891.879166663</v>
      </c>
      <c r="D12" s="52">
        <f>+'Planfin_ก.พ.64'!BJ34</f>
        <v>42044628.989999995</v>
      </c>
      <c r="E12" s="59">
        <f t="shared" si="0"/>
        <v>1169737.1108333319</v>
      </c>
      <c r="F12" s="65">
        <f t="shared" si="1"/>
        <v>2.8617497369565639</v>
      </c>
      <c r="H12" s="66" t="s">
        <v>2092</v>
      </c>
      <c r="I12" s="60">
        <f>+'Planfin_ก.พ.64'!BI35</f>
        <v>37868956.341666669</v>
      </c>
      <c r="J12" s="60">
        <f>+'Planfin_ก.พ.64'!BJ35</f>
        <v>30382547.780000001</v>
      </c>
      <c r="K12" s="60">
        <f t="shared" si="3"/>
        <v>-7486408.5616666675</v>
      </c>
      <c r="L12" s="70">
        <f t="shared" si="2"/>
        <v>-19.769249762580543</v>
      </c>
    </row>
    <row r="13" spans="2:12" ht="23.25">
      <c r="B13" s="64" t="s">
        <v>2094</v>
      </c>
      <c r="C13" s="52">
        <f>+'Planfin_ก.พ.64'!BP34</f>
        <v>39233333.333333336</v>
      </c>
      <c r="D13" s="52">
        <f>+'Planfin_ก.พ.64'!BQ34</f>
        <v>50728749.590000004</v>
      </c>
      <c r="E13" s="59">
        <f t="shared" si="0"/>
        <v>11495416.256666668</v>
      </c>
      <c r="F13" s="65">
        <f t="shared" si="1"/>
        <v>29.300126397621071</v>
      </c>
      <c r="H13" s="66" t="s">
        <v>2094</v>
      </c>
      <c r="I13" s="60">
        <f>+'Planfin_ก.พ.64'!BP35</f>
        <v>37066681.466666669</v>
      </c>
      <c r="J13" s="60">
        <f>+'Planfin_ก.พ.64'!BQ35</f>
        <v>32929005.379999995</v>
      </c>
      <c r="K13" s="60">
        <f t="shared" si="3"/>
        <v>-4137676.0866666734</v>
      </c>
      <c r="L13" s="70">
        <f t="shared" si="2"/>
        <v>-11.162790740756233</v>
      </c>
    </row>
    <row r="14" spans="2:12" ht="23.25">
      <c r="B14" s="64" t="s">
        <v>2095</v>
      </c>
      <c r="C14" s="52">
        <f>+'Planfin_ก.พ.64'!BW34</f>
        <v>36925970.833333336</v>
      </c>
      <c r="D14" s="52">
        <f>+'Planfin_ก.พ.64'!BX34</f>
        <v>52083148.54999999</v>
      </c>
      <c r="E14" s="59">
        <f t="shared" si="0"/>
        <v>15157177.716666654</v>
      </c>
      <c r="F14" s="65">
        <f t="shared" si="1"/>
        <v>41.047472482386738</v>
      </c>
      <c r="H14" s="66" t="s">
        <v>2095</v>
      </c>
      <c r="I14" s="60">
        <f>+'Planfin_ก.พ.64'!BW35</f>
        <v>36457512.5</v>
      </c>
      <c r="J14" s="60">
        <f>+'Planfin_ก.พ.64'!BX35</f>
        <v>36107120.32</v>
      </c>
      <c r="K14" s="60">
        <f t="shared" si="3"/>
        <v>-350392.1799999997</v>
      </c>
      <c r="L14" s="70">
        <f t="shared" si="2"/>
        <v>-0.96109733213421977</v>
      </c>
    </row>
    <row r="15" spans="2:12" ht="23.25">
      <c r="B15" s="64" t="s">
        <v>2096</v>
      </c>
      <c r="C15" s="52">
        <f>+'Planfin_ก.พ.64'!CD34</f>
        <v>69283048.341666669</v>
      </c>
      <c r="D15" s="52">
        <f>+'Planfin_ก.พ.64'!CE34</f>
        <v>91027028.309999987</v>
      </c>
      <c r="E15" s="59">
        <f t="shared" si="0"/>
        <v>21743979.968333319</v>
      </c>
      <c r="F15" s="65">
        <f t="shared" si="1"/>
        <v>31.384271461474569</v>
      </c>
      <c r="H15" s="66" t="s">
        <v>2096</v>
      </c>
      <c r="I15" s="60">
        <f>+'Planfin_ก.พ.64'!CD35</f>
        <v>57994501.31666667</v>
      </c>
      <c r="J15" s="60">
        <f>+'Planfin_ก.พ.64'!CE35</f>
        <v>57773634.920000002</v>
      </c>
      <c r="K15" s="60">
        <f t="shared" si="3"/>
        <v>-220866.39666666836</v>
      </c>
      <c r="L15" s="70">
        <f t="shared" si="2"/>
        <v>-0.38084023769887121</v>
      </c>
    </row>
    <row r="16" spans="2:12" ht="23.25">
      <c r="B16" s="64" t="s">
        <v>2097</v>
      </c>
      <c r="C16" s="52">
        <f>+'Planfin_ก.พ.64'!CK34</f>
        <v>20671749.999999996</v>
      </c>
      <c r="D16" s="52">
        <f>+'Planfin_ก.พ.64'!CL34</f>
        <v>24574519.319999993</v>
      </c>
      <c r="E16" s="59">
        <f t="shared" si="0"/>
        <v>3902769.3199999966</v>
      </c>
      <c r="F16" s="65">
        <f t="shared" si="1"/>
        <v>18.879723874369596</v>
      </c>
      <c r="H16" s="66" t="s">
        <v>2097</v>
      </c>
      <c r="I16" s="60">
        <f>+'Planfin_ก.พ.64'!CK35</f>
        <v>20636583.333333336</v>
      </c>
      <c r="J16" s="60">
        <f>+'Planfin_ก.พ.64'!CL35</f>
        <v>18211994.340000004</v>
      </c>
      <c r="K16" s="60">
        <f t="shared" si="3"/>
        <v>-2424588.9933333322</v>
      </c>
      <c r="L16" s="70">
        <f t="shared" si="2"/>
        <v>-11.748984578358007</v>
      </c>
    </row>
    <row r="17" spans="2:12" ht="23.25">
      <c r="B17" s="64" t="s">
        <v>2098</v>
      </c>
      <c r="C17" s="52">
        <f>+'Planfin_ก.พ.64'!CR34</f>
        <v>48949888.050000004</v>
      </c>
      <c r="D17" s="52">
        <f>+'Planfin_ก.พ.64'!CS34</f>
        <v>58151899.68999999</v>
      </c>
      <c r="E17" s="59">
        <f t="shared" si="0"/>
        <v>9202011.6399999857</v>
      </c>
      <c r="F17" s="65">
        <f t="shared" si="1"/>
        <v>18.798841032282983</v>
      </c>
      <c r="H17" s="66" t="s">
        <v>2098</v>
      </c>
      <c r="I17" s="60">
        <f>+'Planfin_ก.พ.64'!CR35</f>
        <v>46823856.808333337</v>
      </c>
      <c r="J17" s="60">
        <f>+'Planfin_ก.พ.64'!CS35</f>
        <v>43999601.780000001</v>
      </c>
      <c r="K17" s="60">
        <f t="shared" si="3"/>
        <v>-2824255.0283333361</v>
      </c>
      <c r="L17" s="70">
        <f t="shared" si="2"/>
        <v>-6.031658263209744</v>
      </c>
    </row>
    <row r="18" spans="2:12" ht="24" customHeight="1">
      <c r="B18" s="64" t="s">
        <v>2099</v>
      </c>
      <c r="C18" s="52">
        <f>+'Planfin_ก.พ.64'!CY34</f>
        <v>22837083.75</v>
      </c>
      <c r="D18" s="52">
        <f>+'Planfin_ก.พ.64'!CZ34</f>
        <v>27033530.779999994</v>
      </c>
      <c r="E18" s="59">
        <f t="shared" si="0"/>
        <v>4196447.0299999937</v>
      </c>
      <c r="F18" s="65">
        <f t="shared" si="1"/>
        <v>18.375581908526275</v>
      </c>
      <c r="H18" s="66" t="s">
        <v>2099</v>
      </c>
      <c r="I18" s="60">
        <f>+'Planfin_ก.พ.64'!CY35</f>
        <v>21596791.666666668</v>
      </c>
      <c r="J18" s="60">
        <f>+'Planfin_ก.พ.64'!CZ35</f>
        <v>19653957.859999999</v>
      </c>
      <c r="K18" s="60">
        <f t="shared" si="3"/>
        <v>-1942833.8066666685</v>
      </c>
      <c r="L18" s="70">
        <f t="shared" si="2"/>
        <v>-8.9959371588758454</v>
      </c>
    </row>
    <row r="19" spans="2:12" ht="23.25">
      <c r="B19" s="66" t="s">
        <v>2100</v>
      </c>
      <c r="C19" s="52">
        <f>+'Planfin_ก.พ.64'!DF34</f>
        <v>25727083.333333336</v>
      </c>
      <c r="D19" s="52">
        <f>+'Planfin_ก.พ.64'!DG34</f>
        <v>28802916.879999995</v>
      </c>
      <c r="E19" s="59">
        <f t="shared" si="0"/>
        <v>3075833.5466666594</v>
      </c>
      <c r="F19" s="65">
        <f t="shared" si="1"/>
        <v>11.955624766377813</v>
      </c>
      <c r="H19" s="66" t="s">
        <v>2100</v>
      </c>
      <c r="I19" s="60">
        <f>+'Planfin_ก.พ.64'!DF35</f>
        <v>24122916.666666664</v>
      </c>
      <c r="J19" s="60">
        <f>+'Planfin_ก.พ.64'!DG35</f>
        <v>22555849.760000002</v>
      </c>
      <c r="K19" s="60">
        <f t="shared" si="3"/>
        <v>-1567066.9066666625</v>
      </c>
      <c r="L19" s="70">
        <f t="shared" si="2"/>
        <v>-6.4961751032040604</v>
      </c>
    </row>
    <row r="20" spans="2:12" ht="23.25">
      <c r="B20" s="67" t="s">
        <v>2789</v>
      </c>
      <c r="C20" s="68">
        <f>SUM(C4:C19)</f>
        <v>1370219536.4208331</v>
      </c>
      <c r="D20" s="68">
        <f>SUM(D4:D19)</f>
        <v>1652191638.29</v>
      </c>
      <c r="E20" s="59">
        <f t="shared" si="0"/>
        <v>281972101.86916685</v>
      </c>
      <c r="F20" s="65">
        <f>E20*100/C20</f>
        <v>20.578607615368671</v>
      </c>
      <c r="H20" s="71" t="s">
        <v>2789</v>
      </c>
      <c r="I20" s="72">
        <f>SUM(I4:I19)</f>
        <v>1314412213.8291671</v>
      </c>
      <c r="J20" s="72">
        <f>SUM(J4:J19)</f>
        <v>1271150491.05</v>
      </c>
      <c r="K20" s="60">
        <f>J20-I20</f>
        <v>-43261722.779167175</v>
      </c>
      <c r="L20" s="70">
        <f>K20*100/I20</f>
        <v>-3.2913360302044379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6C57-FF07-4D79-BD10-815CFE3E35AC}">
  <sheetPr filterMode="1"/>
  <dimension ref="A1:O481"/>
  <sheetViews>
    <sheetView workbookViewId="0">
      <selection activeCell="I479" sqref="I479:O481"/>
    </sheetView>
  </sheetViews>
  <sheetFormatPr defaultRowHeight="23.25" customHeight="1"/>
  <cols>
    <col min="5" max="5" width="18.5" customWidth="1"/>
    <col min="6" max="6" width="16.25" customWidth="1"/>
    <col min="7" max="7" width="7.25" bestFit="1" customWidth="1"/>
    <col min="8" max="8" width="31" customWidth="1"/>
    <col min="9" max="13" width="14.375" style="55" customWidth="1"/>
    <col min="14" max="14" width="14.375" customWidth="1"/>
  </cols>
  <sheetData>
    <row r="1" spans="1:15" ht="30" customHeight="1">
      <c r="A1" s="79" t="s">
        <v>2885</v>
      </c>
      <c r="B1" s="79" t="s">
        <v>2886</v>
      </c>
      <c r="C1" s="79" t="s">
        <v>1923</v>
      </c>
      <c r="D1" s="79" t="s">
        <v>2</v>
      </c>
      <c r="E1" s="79" t="s">
        <v>3</v>
      </c>
      <c r="F1" s="79" t="s">
        <v>2887</v>
      </c>
      <c r="G1" s="79" t="s">
        <v>2842</v>
      </c>
      <c r="H1" s="79" t="s">
        <v>2843</v>
      </c>
      <c r="I1" s="84" t="s">
        <v>2888</v>
      </c>
      <c r="J1" s="84" t="s">
        <v>2889</v>
      </c>
      <c r="K1" s="84" t="s">
        <v>2890</v>
      </c>
      <c r="L1" s="84" t="s">
        <v>2891</v>
      </c>
      <c r="M1" s="84" t="s">
        <v>2892</v>
      </c>
      <c r="N1" s="79" t="s">
        <v>2893</v>
      </c>
      <c r="O1" s="79" t="s">
        <v>2894</v>
      </c>
    </row>
    <row r="2" spans="1:15" ht="23.25" hidden="1" customHeight="1">
      <c r="A2" s="80">
        <v>44255</v>
      </c>
      <c r="B2" s="81" t="s">
        <v>2915</v>
      </c>
      <c r="C2" s="81" t="s">
        <v>2020</v>
      </c>
      <c r="D2" s="81" t="s">
        <v>238</v>
      </c>
      <c r="E2" s="81" t="s">
        <v>239</v>
      </c>
      <c r="F2" s="81" t="s">
        <v>2895</v>
      </c>
      <c r="G2" s="88" t="s">
        <v>2790</v>
      </c>
      <c r="H2" s="81" t="s">
        <v>2791</v>
      </c>
      <c r="I2" s="85">
        <v>364697279.20999998</v>
      </c>
      <c r="J2" s="85">
        <v>405000000</v>
      </c>
      <c r="K2" s="85">
        <v>168750000</v>
      </c>
      <c r="L2" s="85">
        <v>280873589.93000001</v>
      </c>
      <c r="M2" s="85">
        <v>112123589.93000001</v>
      </c>
      <c r="N2" s="82">
        <v>66.443608847407404</v>
      </c>
      <c r="O2" s="81" t="s">
        <v>2896</v>
      </c>
    </row>
    <row r="3" spans="1:15" ht="23.25" hidden="1" customHeight="1">
      <c r="A3" s="80">
        <v>44255</v>
      </c>
      <c r="B3" s="81" t="s">
        <v>2915</v>
      </c>
      <c r="C3" s="81" t="s">
        <v>2020</v>
      </c>
      <c r="D3" s="81" t="s">
        <v>238</v>
      </c>
      <c r="E3" s="81" t="s">
        <v>239</v>
      </c>
      <c r="F3" s="81" t="s">
        <v>2895</v>
      </c>
      <c r="G3" s="88" t="s">
        <v>2792</v>
      </c>
      <c r="H3" s="81" t="s">
        <v>2793</v>
      </c>
      <c r="I3" s="85">
        <v>1745727.89</v>
      </c>
      <c r="J3" s="85">
        <v>1600000</v>
      </c>
      <c r="K3" s="85">
        <v>666666.66666666674</v>
      </c>
      <c r="L3" s="85">
        <v>573000</v>
      </c>
      <c r="M3" s="85">
        <v>-93666.666666666672</v>
      </c>
      <c r="N3" s="82">
        <v>-14.05</v>
      </c>
      <c r="O3" s="81" t="s">
        <v>2897</v>
      </c>
    </row>
    <row r="4" spans="1:15" ht="23.25" hidden="1" customHeight="1">
      <c r="A4" s="80">
        <v>44255</v>
      </c>
      <c r="B4" s="81" t="s">
        <v>2915</v>
      </c>
      <c r="C4" s="81" t="s">
        <v>2020</v>
      </c>
      <c r="D4" s="81" t="s">
        <v>238</v>
      </c>
      <c r="E4" s="81" t="s">
        <v>239</v>
      </c>
      <c r="F4" s="81" t="s">
        <v>2895</v>
      </c>
      <c r="G4" s="88" t="s">
        <v>2794</v>
      </c>
      <c r="H4" s="81" t="s">
        <v>2795</v>
      </c>
      <c r="I4" s="85">
        <v>5214819.43</v>
      </c>
      <c r="J4" s="85">
        <v>6000000</v>
      </c>
      <c r="K4" s="85">
        <v>2500000</v>
      </c>
      <c r="L4" s="85">
        <v>4366702.5200000005</v>
      </c>
      <c r="M4" s="85">
        <v>1866702.52</v>
      </c>
      <c r="N4" s="82">
        <v>74.668100800000005</v>
      </c>
      <c r="O4" s="81" t="s">
        <v>2896</v>
      </c>
    </row>
    <row r="5" spans="1:15" ht="23.25" hidden="1" customHeight="1">
      <c r="A5" s="80">
        <v>44255</v>
      </c>
      <c r="B5" s="81" t="s">
        <v>2915</v>
      </c>
      <c r="C5" s="81" t="s">
        <v>2020</v>
      </c>
      <c r="D5" s="81" t="s">
        <v>238</v>
      </c>
      <c r="E5" s="81" t="s">
        <v>239</v>
      </c>
      <c r="F5" s="81" t="s">
        <v>2895</v>
      </c>
      <c r="G5" s="88" t="s">
        <v>2865</v>
      </c>
      <c r="H5" s="81" t="s">
        <v>2796</v>
      </c>
      <c r="I5" s="85">
        <v>18485151.52</v>
      </c>
      <c r="J5" s="85">
        <v>20000000</v>
      </c>
      <c r="K5" s="85">
        <v>8333333.333333333</v>
      </c>
      <c r="L5" s="85">
        <v>10088688.970000001</v>
      </c>
      <c r="M5" s="85">
        <v>1755355.6366666665</v>
      </c>
      <c r="N5" s="82">
        <v>21.064267640000001</v>
      </c>
      <c r="O5" s="81" t="s">
        <v>2896</v>
      </c>
    </row>
    <row r="6" spans="1:15" ht="23.25" hidden="1" customHeight="1">
      <c r="A6" s="80">
        <v>44255</v>
      </c>
      <c r="B6" s="81" t="s">
        <v>2915</v>
      </c>
      <c r="C6" s="81" t="s">
        <v>2020</v>
      </c>
      <c r="D6" s="81" t="s">
        <v>238</v>
      </c>
      <c r="E6" s="81" t="s">
        <v>239</v>
      </c>
      <c r="F6" s="81" t="s">
        <v>2895</v>
      </c>
      <c r="G6" s="88" t="s">
        <v>2797</v>
      </c>
      <c r="H6" s="81" t="s">
        <v>2798</v>
      </c>
      <c r="I6" s="85">
        <v>146445934.15000001</v>
      </c>
      <c r="J6" s="85">
        <v>200000000</v>
      </c>
      <c r="K6" s="85">
        <v>83333333.333333328</v>
      </c>
      <c r="L6" s="85">
        <v>77633783.920000002</v>
      </c>
      <c r="M6" s="85">
        <v>-5699549.4133333331</v>
      </c>
      <c r="N6" s="82">
        <v>-6.8394592960000002</v>
      </c>
      <c r="O6" s="81" t="s">
        <v>2897</v>
      </c>
    </row>
    <row r="7" spans="1:15" ht="23.25" hidden="1" customHeight="1">
      <c r="A7" s="80">
        <v>44255</v>
      </c>
      <c r="B7" s="81" t="s">
        <v>2915</v>
      </c>
      <c r="C7" s="81" t="s">
        <v>2020</v>
      </c>
      <c r="D7" s="81" t="s">
        <v>238</v>
      </c>
      <c r="E7" s="81" t="s">
        <v>239</v>
      </c>
      <c r="F7" s="81" t="s">
        <v>2895</v>
      </c>
      <c r="G7" s="88" t="s">
        <v>2799</v>
      </c>
      <c r="H7" s="81" t="s">
        <v>2800</v>
      </c>
      <c r="I7" s="85">
        <v>129653238.33</v>
      </c>
      <c r="J7" s="85">
        <v>160000000</v>
      </c>
      <c r="K7" s="85">
        <v>66666666.666666664</v>
      </c>
      <c r="L7" s="85">
        <v>72181044.599999994</v>
      </c>
      <c r="M7" s="85">
        <v>5514377.9333333327</v>
      </c>
      <c r="N7" s="82">
        <v>8.2715668999999998</v>
      </c>
      <c r="O7" s="81" t="s">
        <v>2896</v>
      </c>
    </row>
    <row r="8" spans="1:15" ht="23.25" hidden="1" customHeight="1">
      <c r="A8" s="80">
        <v>44255</v>
      </c>
      <c r="B8" s="81" t="s">
        <v>2915</v>
      </c>
      <c r="C8" s="81" t="s">
        <v>2020</v>
      </c>
      <c r="D8" s="81" t="s">
        <v>238</v>
      </c>
      <c r="E8" s="81" t="s">
        <v>239</v>
      </c>
      <c r="F8" s="81" t="s">
        <v>2895</v>
      </c>
      <c r="G8" s="88" t="s">
        <v>2801</v>
      </c>
      <c r="H8" s="81" t="s">
        <v>2802</v>
      </c>
      <c r="I8" s="85">
        <v>2498794.5499999998</v>
      </c>
      <c r="J8" s="85">
        <v>3000000</v>
      </c>
      <c r="K8" s="85">
        <v>1250000</v>
      </c>
      <c r="L8" s="85">
        <v>593921.17000000004</v>
      </c>
      <c r="M8" s="85">
        <v>-656078.82999999996</v>
      </c>
      <c r="N8" s="82">
        <v>-52.486306399999997</v>
      </c>
      <c r="O8" s="81" t="s">
        <v>2897</v>
      </c>
    </row>
    <row r="9" spans="1:15" ht="23.25" hidden="1" customHeight="1">
      <c r="A9" s="80">
        <v>44255</v>
      </c>
      <c r="B9" s="81" t="s">
        <v>2915</v>
      </c>
      <c r="C9" s="81" t="s">
        <v>2020</v>
      </c>
      <c r="D9" s="81" t="s">
        <v>238</v>
      </c>
      <c r="E9" s="81" t="s">
        <v>239</v>
      </c>
      <c r="F9" s="81" t="s">
        <v>2895</v>
      </c>
      <c r="G9" s="88" t="s">
        <v>2803</v>
      </c>
      <c r="H9" s="81" t="s">
        <v>2804</v>
      </c>
      <c r="I9" s="85">
        <v>113416116.87</v>
      </c>
      <c r="J9" s="85">
        <v>130000000</v>
      </c>
      <c r="K9" s="85">
        <v>54166666.666666672</v>
      </c>
      <c r="L9" s="85">
        <v>64601886.420000002</v>
      </c>
      <c r="M9" s="85">
        <v>10435219.753333334</v>
      </c>
      <c r="N9" s="82">
        <v>19.265021083076924</v>
      </c>
      <c r="O9" s="81" t="s">
        <v>2896</v>
      </c>
    </row>
    <row r="10" spans="1:15" ht="23.25" hidden="1" customHeight="1">
      <c r="A10" s="80">
        <v>44255</v>
      </c>
      <c r="B10" s="81" t="s">
        <v>2915</v>
      </c>
      <c r="C10" s="81" t="s">
        <v>2020</v>
      </c>
      <c r="D10" s="81" t="s">
        <v>238</v>
      </c>
      <c r="E10" s="81" t="s">
        <v>239</v>
      </c>
      <c r="F10" s="81" t="s">
        <v>2895</v>
      </c>
      <c r="G10" s="88" t="s">
        <v>2805</v>
      </c>
      <c r="H10" s="81" t="s">
        <v>2806</v>
      </c>
      <c r="I10" s="85">
        <v>336519604.76999998</v>
      </c>
      <c r="J10" s="85">
        <v>402266000</v>
      </c>
      <c r="K10" s="85">
        <v>167610833.33333334</v>
      </c>
      <c r="L10" s="85">
        <v>166497750.03999999</v>
      </c>
      <c r="M10" s="85">
        <v>-1113083.2933333332</v>
      </c>
      <c r="N10" s="82">
        <v>-0.66408791794484245</v>
      </c>
      <c r="O10" s="81" t="s">
        <v>2897</v>
      </c>
    </row>
    <row r="11" spans="1:15" ht="23.25" hidden="1" customHeight="1">
      <c r="A11" s="80">
        <v>44255</v>
      </c>
      <c r="B11" s="81" t="s">
        <v>2915</v>
      </c>
      <c r="C11" s="81" t="s">
        <v>2020</v>
      </c>
      <c r="D11" s="81" t="s">
        <v>238</v>
      </c>
      <c r="E11" s="81" t="s">
        <v>239</v>
      </c>
      <c r="F11" s="81" t="s">
        <v>2895</v>
      </c>
      <c r="G11" s="88" t="s">
        <v>2807</v>
      </c>
      <c r="H11" s="81" t="s">
        <v>2808</v>
      </c>
      <c r="I11" s="85">
        <v>112601253.25</v>
      </c>
      <c r="J11" s="85">
        <v>108010000</v>
      </c>
      <c r="K11" s="85">
        <v>45004166.666666672</v>
      </c>
      <c r="L11" s="85">
        <v>51715545.07</v>
      </c>
      <c r="M11" s="85">
        <v>6711378.4033333333</v>
      </c>
      <c r="N11" s="82">
        <v>14.912793415424497</v>
      </c>
      <c r="O11" s="81" t="s">
        <v>2896</v>
      </c>
    </row>
    <row r="12" spans="1:15" ht="23.25" hidden="1" customHeight="1">
      <c r="A12" s="80">
        <v>44255</v>
      </c>
      <c r="B12" s="81" t="s">
        <v>2915</v>
      </c>
      <c r="C12" s="81" t="s">
        <v>2020</v>
      </c>
      <c r="D12" s="81" t="s">
        <v>238</v>
      </c>
      <c r="E12" s="81" t="s">
        <v>239</v>
      </c>
      <c r="F12" s="81" t="s">
        <v>2895</v>
      </c>
      <c r="G12" s="88" t="s">
        <v>2870</v>
      </c>
      <c r="H12" s="81" t="s">
        <v>2871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3"/>
      <c r="O12" s="81" t="s">
        <v>2896</v>
      </c>
    </row>
    <row r="13" spans="1:15" ht="23.25" hidden="1" customHeight="1">
      <c r="A13" s="80">
        <v>44255</v>
      </c>
      <c r="B13" s="81" t="s">
        <v>2915</v>
      </c>
      <c r="C13" s="81" t="s">
        <v>2020</v>
      </c>
      <c r="D13" s="81" t="s">
        <v>238</v>
      </c>
      <c r="E13" s="81" t="s">
        <v>239</v>
      </c>
      <c r="F13" s="81" t="s">
        <v>2895</v>
      </c>
      <c r="G13" s="88" t="s">
        <v>2809</v>
      </c>
      <c r="H13" s="81" t="s">
        <v>2810</v>
      </c>
      <c r="I13" s="85">
        <v>26298904.84</v>
      </c>
      <c r="J13" s="85">
        <v>57850684.950000003</v>
      </c>
      <c r="K13" s="85">
        <v>24104452.0625</v>
      </c>
      <c r="L13" s="85">
        <v>12993084.949999999</v>
      </c>
      <c r="M13" s="85">
        <v>-11111367.112500001</v>
      </c>
      <c r="N13" s="82">
        <v>-46.096742144104894</v>
      </c>
      <c r="O13" s="81" t="s">
        <v>2897</v>
      </c>
    </row>
    <row r="14" spans="1:15" ht="23.25" hidden="1" customHeight="1">
      <c r="A14" s="80">
        <v>44255</v>
      </c>
      <c r="B14" s="81" t="s">
        <v>2915</v>
      </c>
      <c r="C14" s="81" t="s">
        <v>2020</v>
      </c>
      <c r="D14" s="81" t="s">
        <v>238</v>
      </c>
      <c r="E14" s="81" t="s">
        <v>239</v>
      </c>
      <c r="F14" s="81" t="s">
        <v>2895</v>
      </c>
      <c r="G14" s="87" t="s">
        <v>2812</v>
      </c>
      <c r="H14" s="81" t="s">
        <v>2813</v>
      </c>
      <c r="I14" s="85">
        <v>223391629.68000001</v>
      </c>
      <c r="J14" s="85">
        <v>255500000</v>
      </c>
      <c r="K14" s="85">
        <v>106458333.33333333</v>
      </c>
      <c r="L14" s="85">
        <v>106733795.29000001</v>
      </c>
      <c r="M14" s="85">
        <v>275461.95666666667</v>
      </c>
      <c r="N14" s="82">
        <v>0.25875095733855186</v>
      </c>
      <c r="O14" s="81" t="s">
        <v>2897</v>
      </c>
    </row>
    <row r="15" spans="1:15" ht="23.25" hidden="1" customHeight="1">
      <c r="A15" s="80">
        <v>44255</v>
      </c>
      <c r="B15" s="81" t="s">
        <v>2915</v>
      </c>
      <c r="C15" s="81" t="s">
        <v>2020</v>
      </c>
      <c r="D15" s="81" t="s">
        <v>238</v>
      </c>
      <c r="E15" s="81" t="s">
        <v>239</v>
      </c>
      <c r="F15" s="81" t="s">
        <v>2895</v>
      </c>
      <c r="G15" s="87" t="s">
        <v>2814</v>
      </c>
      <c r="H15" s="81" t="s">
        <v>2815</v>
      </c>
      <c r="I15" s="85">
        <v>121249115.53</v>
      </c>
      <c r="J15" s="85">
        <v>125000000</v>
      </c>
      <c r="K15" s="85">
        <v>52083333.333333336</v>
      </c>
      <c r="L15" s="85">
        <v>51680176.870000005</v>
      </c>
      <c r="M15" s="85">
        <v>-403156.46333333338</v>
      </c>
      <c r="N15" s="82">
        <v>-0.7740604096</v>
      </c>
      <c r="O15" s="81" t="s">
        <v>2896</v>
      </c>
    </row>
    <row r="16" spans="1:15" ht="23.25" hidden="1" customHeight="1">
      <c r="A16" s="80">
        <v>44255</v>
      </c>
      <c r="B16" s="81" t="s">
        <v>2915</v>
      </c>
      <c r="C16" s="81" t="s">
        <v>2020</v>
      </c>
      <c r="D16" s="81" t="s">
        <v>238</v>
      </c>
      <c r="E16" s="81" t="s">
        <v>239</v>
      </c>
      <c r="F16" s="81" t="s">
        <v>2895</v>
      </c>
      <c r="G16" s="87" t="s">
        <v>2816</v>
      </c>
      <c r="H16" s="81" t="s">
        <v>2817</v>
      </c>
      <c r="I16" s="85">
        <v>952413.96</v>
      </c>
      <c r="J16" s="85">
        <v>1400000</v>
      </c>
      <c r="K16" s="85">
        <v>583333.33333333337</v>
      </c>
      <c r="L16" s="85">
        <v>425112.54</v>
      </c>
      <c r="M16" s="85">
        <v>-158220.79333333336</v>
      </c>
      <c r="N16" s="82">
        <v>-27.123564571428574</v>
      </c>
      <c r="O16" s="81" t="s">
        <v>2896</v>
      </c>
    </row>
    <row r="17" spans="1:15" ht="23.25" hidden="1" customHeight="1">
      <c r="A17" s="80">
        <v>44255</v>
      </c>
      <c r="B17" s="81" t="s">
        <v>2915</v>
      </c>
      <c r="C17" s="81" t="s">
        <v>2020</v>
      </c>
      <c r="D17" s="81" t="s">
        <v>238</v>
      </c>
      <c r="E17" s="81" t="s">
        <v>239</v>
      </c>
      <c r="F17" s="81" t="s">
        <v>2895</v>
      </c>
      <c r="G17" s="87" t="s">
        <v>2818</v>
      </c>
      <c r="H17" s="81" t="s">
        <v>2819</v>
      </c>
      <c r="I17" s="85">
        <v>56616807.710000001</v>
      </c>
      <c r="J17" s="85">
        <v>55000000</v>
      </c>
      <c r="K17" s="85">
        <v>22916666.666666664</v>
      </c>
      <c r="L17" s="85">
        <v>34237547.560000002</v>
      </c>
      <c r="M17" s="85">
        <v>11320880.893333334</v>
      </c>
      <c r="N17" s="82">
        <v>49.400207534545459</v>
      </c>
      <c r="O17" s="81" t="s">
        <v>2897</v>
      </c>
    </row>
    <row r="18" spans="1:15" ht="23.25" hidden="1" customHeight="1">
      <c r="A18" s="80">
        <v>44255</v>
      </c>
      <c r="B18" s="81" t="s">
        <v>2915</v>
      </c>
      <c r="C18" s="81" t="s">
        <v>2020</v>
      </c>
      <c r="D18" s="81" t="s">
        <v>238</v>
      </c>
      <c r="E18" s="81" t="s">
        <v>239</v>
      </c>
      <c r="F18" s="81" t="s">
        <v>2895</v>
      </c>
      <c r="G18" s="87" t="s">
        <v>2820</v>
      </c>
      <c r="H18" s="81" t="s">
        <v>2821</v>
      </c>
      <c r="I18" s="85">
        <v>321628529.50999999</v>
      </c>
      <c r="J18" s="85">
        <v>402266000</v>
      </c>
      <c r="K18" s="85">
        <v>167610833.33333334</v>
      </c>
      <c r="L18" s="85">
        <v>166492950.04000002</v>
      </c>
      <c r="M18" s="85">
        <v>-1117883.2933333335</v>
      </c>
      <c r="N18" s="82">
        <v>-0.66695169464980886</v>
      </c>
      <c r="O18" s="81" t="s">
        <v>2896</v>
      </c>
    </row>
    <row r="19" spans="1:15" ht="23.25" hidden="1" customHeight="1">
      <c r="A19" s="80">
        <v>44255</v>
      </c>
      <c r="B19" s="81" t="s">
        <v>2915</v>
      </c>
      <c r="C19" s="81" t="s">
        <v>2020</v>
      </c>
      <c r="D19" s="81" t="s">
        <v>238</v>
      </c>
      <c r="E19" s="81" t="s">
        <v>239</v>
      </c>
      <c r="F19" s="81" t="s">
        <v>2895</v>
      </c>
      <c r="G19" s="87" t="s">
        <v>2822</v>
      </c>
      <c r="H19" s="81" t="s">
        <v>2846</v>
      </c>
      <c r="I19" s="85">
        <v>75947154.939999998</v>
      </c>
      <c r="J19" s="85">
        <v>92000000</v>
      </c>
      <c r="K19" s="85">
        <v>38333333.333333336</v>
      </c>
      <c r="L19" s="85">
        <v>35883276.439999998</v>
      </c>
      <c r="M19" s="85">
        <v>-2450056.8933333331</v>
      </c>
      <c r="N19" s="82">
        <v>-6.3914527652173918</v>
      </c>
      <c r="O19" s="81" t="s">
        <v>2896</v>
      </c>
    </row>
    <row r="20" spans="1:15" ht="23.25" hidden="1" customHeight="1">
      <c r="A20" s="80">
        <v>44255</v>
      </c>
      <c r="B20" s="81" t="s">
        <v>2915</v>
      </c>
      <c r="C20" s="81" t="s">
        <v>2020</v>
      </c>
      <c r="D20" s="81" t="s">
        <v>238</v>
      </c>
      <c r="E20" s="81" t="s">
        <v>239</v>
      </c>
      <c r="F20" s="81" t="s">
        <v>2895</v>
      </c>
      <c r="G20" s="87" t="s">
        <v>2823</v>
      </c>
      <c r="H20" s="81" t="s">
        <v>2824</v>
      </c>
      <c r="I20" s="85">
        <v>170268140.30000001</v>
      </c>
      <c r="J20" s="85">
        <v>200766000</v>
      </c>
      <c r="K20" s="85">
        <v>83652500</v>
      </c>
      <c r="L20" s="85">
        <v>93535696.890000001</v>
      </c>
      <c r="M20" s="85">
        <v>9883196.8900000006</v>
      </c>
      <c r="N20" s="82">
        <v>11.814586402080034</v>
      </c>
      <c r="O20" s="81" t="s">
        <v>2897</v>
      </c>
    </row>
    <row r="21" spans="1:15" ht="23.25" hidden="1" customHeight="1">
      <c r="A21" s="80">
        <v>44255</v>
      </c>
      <c r="B21" s="81" t="s">
        <v>2915</v>
      </c>
      <c r="C21" s="81" t="s">
        <v>2020</v>
      </c>
      <c r="D21" s="81" t="s">
        <v>238</v>
      </c>
      <c r="E21" s="81" t="s">
        <v>239</v>
      </c>
      <c r="F21" s="81" t="s">
        <v>2895</v>
      </c>
      <c r="G21" s="87" t="s">
        <v>2825</v>
      </c>
      <c r="H21" s="81" t="s">
        <v>2826</v>
      </c>
      <c r="I21" s="85">
        <v>22801908.52</v>
      </c>
      <c r="J21" s="85">
        <v>30009895</v>
      </c>
      <c r="K21" s="85">
        <v>12504122.916666668</v>
      </c>
      <c r="L21" s="85">
        <v>10676857.33</v>
      </c>
      <c r="M21" s="85">
        <v>-1827265.5866666667</v>
      </c>
      <c r="N21" s="82">
        <v>-14.613304738320478</v>
      </c>
      <c r="O21" s="81" t="s">
        <v>2896</v>
      </c>
    </row>
    <row r="22" spans="1:15" ht="23.25" hidden="1" customHeight="1">
      <c r="A22" s="80">
        <v>44255</v>
      </c>
      <c r="B22" s="81" t="s">
        <v>2915</v>
      </c>
      <c r="C22" s="81" t="s">
        <v>2020</v>
      </c>
      <c r="D22" s="81" t="s">
        <v>238</v>
      </c>
      <c r="E22" s="81" t="s">
        <v>239</v>
      </c>
      <c r="F22" s="81" t="s">
        <v>2895</v>
      </c>
      <c r="G22" s="87" t="s">
        <v>2827</v>
      </c>
      <c r="H22" s="81" t="s">
        <v>2828</v>
      </c>
      <c r="I22" s="85">
        <v>84868890.109999999</v>
      </c>
      <c r="J22" s="85">
        <v>108521299</v>
      </c>
      <c r="K22" s="85">
        <v>45217207.916666664</v>
      </c>
      <c r="L22" s="85">
        <v>38735843.660000004</v>
      </c>
      <c r="M22" s="85">
        <v>-6481364.2566666668</v>
      </c>
      <c r="N22" s="82">
        <v>-14.333844470475791</v>
      </c>
      <c r="O22" s="81" t="s">
        <v>2896</v>
      </c>
    </row>
    <row r="23" spans="1:15" ht="23.25" hidden="1" customHeight="1">
      <c r="A23" s="80">
        <v>44255</v>
      </c>
      <c r="B23" s="81" t="s">
        <v>2915</v>
      </c>
      <c r="C23" s="81" t="s">
        <v>2020</v>
      </c>
      <c r="D23" s="81" t="s">
        <v>238</v>
      </c>
      <c r="E23" s="81" t="s">
        <v>239</v>
      </c>
      <c r="F23" s="81" t="s">
        <v>2895</v>
      </c>
      <c r="G23" s="87" t="s">
        <v>2829</v>
      </c>
      <c r="H23" s="81" t="s">
        <v>2830</v>
      </c>
      <c r="I23" s="85">
        <v>24160034.710000001</v>
      </c>
      <c r="J23" s="85">
        <v>30375000</v>
      </c>
      <c r="K23" s="85">
        <v>12656250</v>
      </c>
      <c r="L23" s="85">
        <v>12247549.890000001</v>
      </c>
      <c r="M23" s="85">
        <v>-408700.11</v>
      </c>
      <c r="N23" s="82">
        <v>-3.2292354370370373</v>
      </c>
      <c r="O23" s="81" t="s">
        <v>2896</v>
      </c>
    </row>
    <row r="24" spans="1:15" ht="23.25" hidden="1" customHeight="1">
      <c r="A24" s="80">
        <v>44255</v>
      </c>
      <c r="B24" s="81" t="s">
        <v>2915</v>
      </c>
      <c r="C24" s="81" t="s">
        <v>2020</v>
      </c>
      <c r="D24" s="81" t="s">
        <v>238</v>
      </c>
      <c r="E24" s="81" t="s">
        <v>239</v>
      </c>
      <c r="F24" s="81" t="s">
        <v>2895</v>
      </c>
      <c r="G24" s="87" t="s">
        <v>2831</v>
      </c>
      <c r="H24" s="81" t="s">
        <v>2832</v>
      </c>
      <c r="I24" s="85">
        <v>35124045.200000003</v>
      </c>
      <c r="J24" s="85">
        <v>38117822</v>
      </c>
      <c r="K24" s="85">
        <v>15882425.833333334</v>
      </c>
      <c r="L24" s="85">
        <v>12687574.870000001</v>
      </c>
      <c r="M24" s="85">
        <v>-3194850.9633333334</v>
      </c>
      <c r="N24" s="82">
        <v>-20.115635966818882</v>
      </c>
      <c r="O24" s="81" t="s">
        <v>2896</v>
      </c>
    </row>
    <row r="25" spans="1:15" ht="23.25" hidden="1" customHeight="1">
      <c r="A25" s="80">
        <v>44255</v>
      </c>
      <c r="B25" s="81" t="s">
        <v>2915</v>
      </c>
      <c r="C25" s="81" t="s">
        <v>2020</v>
      </c>
      <c r="D25" s="81" t="s">
        <v>238</v>
      </c>
      <c r="E25" s="81" t="s">
        <v>239</v>
      </c>
      <c r="F25" s="81" t="s">
        <v>2895</v>
      </c>
      <c r="G25" s="87" t="s">
        <v>2833</v>
      </c>
      <c r="H25" s="81" t="s">
        <v>2834</v>
      </c>
      <c r="I25" s="85">
        <v>86152694.799999997</v>
      </c>
      <c r="J25" s="85">
        <v>104514000</v>
      </c>
      <c r="K25" s="85">
        <v>43547500</v>
      </c>
      <c r="L25" s="85">
        <v>38207339.150000006</v>
      </c>
      <c r="M25" s="85">
        <v>-5340160.8499999996</v>
      </c>
      <c r="N25" s="82">
        <v>-12.262841380102186</v>
      </c>
      <c r="O25" s="81" t="s">
        <v>2896</v>
      </c>
    </row>
    <row r="26" spans="1:15" ht="23.25" hidden="1" customHeight="1">
      <c r="A26" s="80">
        <v>44255</v>
      </c>
      <c r="B26" s="81" t="s">
        <v>2915</v>
      </c>
      <c r="C26" s="81" t="s">
        <v>2020</v>
      </c>
      <c r="D26" s="81" t="s">
        <v>238</v>
      </c>
      <c r="E26" s="81" t="s">
        <v>239</v>
      </c>
      <c r="F26" s="81" t="s">
        <v>2895</v>
      </c>
      <c r="G26" s="87" t="s">
        <v>2835</v>
      </c>
      <c r="H26" s="81" t="s">
        <v>2836</v>
      </c>
      <c r="I26" s="85">
        <v>117716.45</v>
      </c>
      <c r="J26" s="85">
        <v>5050000</v>
      </c>
      <c r="K26" s="85">
        <v>2104166.6666666665</v>
      </c>
      <c r="L26" s="85">
        <v>1474429.46</v>
      </c>
      <c r="M26" s="85">
        <v>-629737.20666666667</v>
      </c>
      <c r="N26" s="82">
        <v>-29.928104871287129</v>
      </c>
      <c r="O26" s="81" t="s">
        <v>2896</v>
      </c>
    </row>
    <row r="27" spans="1:15" ht="23.25" hidden="1" customHeight="1">
      <c r="A27" s="80">
        <v>44255</v>
      </c>
      <c r="B27" s="81" t="s">
        <v>2915</v>
      </c>
      <c r="C27" s="81" t="s">
        <v>2020</v>
      </c>
      <c r="D27" s="81" t="s">
        <v>238</v>
      </c>
      <c r="E27" s="81" t="s">
        <v>239</v>
      </c>
      <c r="F27" s="81" t="s">
        <v>2895</v>
      </c>
      <c r="G27" s="87" t="s">
        <v>2837</v>
      </c>
      <c r="H27" s="81" t="s">
        <v>2838</v>
      </c>
      <c r="I27" s="85">
        <v>33778055.25</v>
      </c>
      <c r="J27" s="85">
        <v>38236790</v>
      </c>
      <c r="K27" s="85">
        <v>15931995.833333334</v>
      </c>
      <c r="L27" s="85">
        <v>16584565.74</v>
      </c>
      <c r="M27" s="85">
        <v>652569.90666666673</v>
      </c>
      <c r="N27" s="82">
        <v>4.0959708594785287</v>
      </c>
      <c r="O27" s="81" t="s">
        <v>2897</v>
      </c>
    </row>
    <row r="28" spans="1:15" ht="23.25" hidden="1" customHeight="1">
      <c r="A28" s="80">
        <v>44255</v>
      </c>
      <c r="B28" s="81" t="s">
        <v>2915</v>
      </c>
      <c r="C28" s="81" t="s">
        <v>2020</v>
      </c>
      <c r="D28" s="81" t="s">
        <v>238</v>
      </c>
      <c r="E28" s="81" t="s">
        <v>239</v>
      </c>
      <c r="F28" s="81" t="s">
        <v>2895</v>
      </c>
      <c r="G28" s="87" t="s">
        <v>2872</v>
      </c>
      <c r="H28" s="81" t="s">
        <v>2873</v>
      </c>
      <c r="I28" s="85">
        <v>519688.13</v>
      </c>
      <c r="J28" s="85">
        <v>0</v>
      </c>
      <c r="K28" s="85">
        <v>0</v>
      </c>
      <c r="L28" s="85">
        <v>72445.740000000005</v>
      </c>
      <c r="M28" s="85">
        <v>72445.740000000005</v>
      </c>
      <c r="N28" s="83"/>
      <c r="O28" s="81" t="s">
        <v>2897</v>
      </c>
    </row>
    <row r="29" spans="1:15" ht="23.25" hidden="1" customHeight="1">
      <c r="A29" s="80">
        <v>44255</v>
      </c>
      <c r="B29" s="81" t="s">
        <v>2915</v>
      </c>
      <c r="C29" s="81" t="s">
        <v>2020</v>
      </c>
      <c r="D29" s="81" t="s">
        <v>238</v>
      </c>
      <c r="E29" s="81" t="s">
        <v>239</v>
      </c>
      <c r="F29" s="81" t="s">
        <v>1944</v>
      </c>
      <c r="G29" s="89" t="s">
        <v>2852</v>
      </c>
      <c r="H29" s="81" t="s">
        <v>2898</v>
      </c>
      <c r="I29" s="85">
        <v>369844126.69999999</v>
      </c>
      <c r="J29" s="85">
        <v>369844126.69999999</v>
      </c>
      <c r="K29" s="85">
        <v>154101719.45833331</v>
      </c>
      <c r="L29" s="85">
        <v>484489257.43999988</v>
      </c>
      <c r="M29" s="85">
        <v>330387537.98166668</v>
      </c>
      <c r="N29" s="82">
        <v>214.39575051010266</v>
      </c>
      <c r="O29" s="81" t="s">
        <v>2896</v>
      </c>
    </row>
    <row r="30" spans="1:15" ht="23.25" hidden="1" customHeight="1">
      <c r="A30" s="80">
        <v>44255</v>
      </c>
      <c r="B30" s="81" t="s">
        <v>2915</v>
      </c>
      <c r="C30" s="81" t="s">
        <v>2020</v>
      </c>
      <c r="D30" s="81" t="s">
        <v>238</v>
      </c>
      <c r="E30" s="81" t="s">
        <v>239</v>
      </c>
      <c r="F30" s="81" t="s">
        <v>1944</v>
      </c>
      <c r="G30" s="89" t="s">
        <v>2853</v>
      </c>
      <c r="H30" s="81" t="s">
        <v>2899</v>
      </c>
      <c r="I30" s="85">
        <v>228711876.84</v>
      </c>
      <c r="J30" s="85">
        <v>228711876.84</v>
      </c>
      <c r="K30" s="85">
        <v>95296615.349999994</v>
      </c>
      <c r="L30" s="85">
        <v>298030651.32929999</v>
      </c>
      <c r="M30" s="85">
        <v>202734035.97929999</v>
      </c>
      <c r="N30" s="82">
        <v>212.74001729726697</v>
      </c>
      <c r="O30" s="81" t="s">
        <v>2896</v>
      </c>
    </row>
    <row r="31" spans="1:15" ht="23.25" hidden="1" customHeight="1">
      <c r="A31" s="80">
        <v>44255</v>
      </c>
      <c r="B31" s="81" t="s">
        <v>2915</v>
      </c>
      <c r="C31" s="81" t="s">
        <v>2020</v>
      </c>
      <c r="D31" s="81" t="s">
        <v>238</v>
      </c>
      <c r="E31" s="81" t="s">
        <v>239</v>
      </c>
      <c r="F31" s="81" t="s">
        <v>1944</v>
      </c>
      <c r="G31" s="89" t="s">
        <v>2854</v>
      </c>
      <c r="H31" s="81" t="s">
        <v>2900</v>
      </c>
      <c r="I31" s="85">
        <v>253813670.53</v>
      </c>
      <c r="J31" s="85">
        <v>-253813670.53</v>
      </c>
      <c r="K31" s="85">
        <v>-105755696.05416667</v>
      </c>
      <c r="L31" s="85">
        <v>-325927495.11929995</v>
      </c>
      <c r="M31" s="85">
        <v>-220171799.06513333</v>
      </c>
      <c r="N31" s="82">
        <v>208.18906903356225</v>
      </c>
      <c r="O31" s="81" t="s">
        <v>2896</v>
      </c>
    </row>
    <row r="32" spans="1:15" ht="23.25" hidden="1" customHeight="1">
      <c r="A32" s="80">
        <v>44255</v>
      </c>
      <c r="B32" s="81" t="s">
        <v>2915</v>
      </c>
      <c r="C32" s="81" t="s">
        <v>2031</v>
      </c>
      <c r="D32" s="81" t="s">
        <v>299</v>
      </c>
      <c r="E32" s="81" t="s">
        <v>300</v>
      </c>
      <c r="F32" s="81" t="s">
        <v>2895</v>
      </c>
      <c r="G32" s="89" t="s">
        <v>2790</v>
      </c>
      <c r="H32" s="81" t="s">
        <v>2791</v>
      </c>
      <c r="I32" s="85">
        <v>84357259.390000001</v>
      </c>
      <c r="J32" s="85">
        <v>120000000</v>
      </c>
      <c r="K32" s="85">
        <v>50000000</v>
      </c>
      <c r="L32" s="85">
        <v>74278295.150000036</v>
      </c>
      <c r="M32" s="85">
        <v>24278295.149999999</v>
      </c>
      <c r="N32" s="82">
        <v>48.556590300000003</v>
      </c>
      <c r="O32" s="81" t="s">
        <v>2896</v>
      </c>
    </row>
    <row r="33" spans="1:15" ht="23.25" hidden="1" customHeight="1">
      <c r="A33" s="80">
        <v>44255</v>
      </c>
      <c r="B33" s="81" t="s">
        <v>2915</v>
      </c>
      <c r="C33" s="81" t="s">
        <v>2031</v>
      </c>
      <c r="D33" s="81" t="s">
        <v>299</v>
      </c>
      <c r="E33" s="81" t="s">
        <v>300</v>
      </c>
      <c r="F33" s="81" t="s">
        <v>2895</v>
      </c>
      <c r="G33" s="89" t="s">
        <v>2792</v>
      </c>
      <c r="H33" s="81" t="s">
        <v>2793</v>
      </c>
      <c r="I33" s="85">
        <v>144041.49</v>
      </c>
      <c r="J33" s="85">
        <v>250000</v>
      </c>
      <c r="K33" s="85">
        <v>104166.66666666667</v>
      </c>
      <c r="L33" s="85">
        <v>153250</v>
      </c>
      <c r="M33" s="85">
        <v>49083.333333333343</v>
      </c>
      <c r="N33" s="82">
        <v>47.12</v>
      </c>
      <c r="O33" s="81" t="s">
        <v>2896</v>
      </c>
    </row>
    <row r="34" spans="1:15" ht="23.25" hidden="1" customHeight="1">
      <c r="A34" s="80">
        <v>44255</v>
      </c>
      <c r="B34" s="81" t="s">
        <v>2915</v>
      </c>
      <c r="C34" s="81" t="s">
        <v>2031</v>
      </c>
      <c r="D34" s="81" t="s">
        <v>299</v>
      </c>
      <c r="E34" s="81" t="s">
        <v>300</v>
      </c>
      <c r="F34" s="81" t="s">
        <v>2895</v>
      </c>
      <c r="G34" s="89" t="s">
        <v>2794</v>
      </c>
      <c r="H34" s="81" t="s">
        <v>2795</v>
      </c>
      <c r="I34" s="85">
        <v>1086056.1299999999</v>
      </c>
      <c r="J34" s="85">
        <v>2000000</v>
      </c>
      <c r="K34" s="85">
        <v>833333.33333333337</v>
      </c>
      <c r="L34" s="85">
        <v>267266.02</v>
      </c>
      <c r="M34" s="85">
        <v>-566067.31333333335</v>
      </c>
      <c r="N34" s="82">
        <v>-67.928077599999995</v>
      </c>
      <c r="O34" s="81" t="s">
        <v>2897</v>
      </c>
    </row>
    <row r="35" spans="1:15" ht="23.25" hidden="1" customHeight="1">
      <c r="A35" s="80">
        <v>44255</v>
      </c>
      <c r="B35" s="81" t="s">
        <v>2915</v>
      </c>
      <c r="C35" s="81" t="s">
        <v>2031</v>
      </c>
      <c r="D35" s="81" t="s">
        <v>299</v>
      </c>
      <c r="E35" s="81" t="s">
        <v>300</v>
      </c>
      <c r="F35" s="81" t="s">
        <v>2895</v>
      </c>
      <c r="G35" s="89" t="s">
        <v>2865</v>
      </c>
      <c r="H35" s="81" t="s">
        <v>2796</v>
      </c>
      <c r="I35" s="85">
        <v>3556314.79</v>
      </c>
      <c r="J35" s="85">
        <v>6700000</v>
      </c>
      <c r="K35" s="85">
        <v>2791666.666666667</v>
      </c>
      <c r="L35" s="85">
        <v>2781933.5900000008</v>
      </c>
      <c r="M35" s="85">
        <v>-9733.0766666666677</v>
      </c>
      <c r="N35" s="82">
        <v>-0.34864752238805974</v>
      </c>
      <c r="O35" s="81" t="s">
        <v>2897</v>
      </c>
    </row>
    <row r="36" spans="1:15" ht="23.25" hidden="1" customHeight="1">
      <c r="A36" s="80">
        <v>44255</v>
      </c>
      <c r="B36" s="81" t="s">
        <v>2915</v>
      </c>
      <c r="C36" s="81" t="s">
        <v>2031</v>
      </c>
      <c r="D36" s="81" t="s">
        <v>299</v>
      </c>
      <c r="E36" s="81" t="s">
        <v>300</v>
      </c>
      <c r="F36" s="81" t="s">
        <v>2895</v>
      </c>
      <c r="G36" s="89" t="s">
        <v>2797</v>
      </c>
      <c r="H36" s="81" t="s">
        <v>2798</v>
      </c>
      <c r="I36" s="85">
        <v>18407607.690000001</v>
      </c>
      <c r="J36" s="85">
        <v>35000000</v>
      </c>
      <c r="K36" s="85">
        <v>14583333.333333334</v>
      </c>
      <c r="L36" s="85">
        <v>12336210.940000001</v>
      </c>
      <c r="M36" s="85">
        <v>-2247122.3933333335</v>
      </c>
      <c r="N36" s="82">
        <v>-15.408839268571429</v>
      </c>
      <c r="O36" s="81" t="s">
        <v>2897</v>
      </c>
    </row>
    <row r="37" spans="1:15" ht="23.25" hidden="1" customHeight="1">
      <c r="A37" s="80">
        <v>44255</v>
      </c>
      <c r="B37" s="81" t="s">
        <v>2915</v>
      </c>
      <c r="C37" s="81" t="s">
        <v>2031</v>
      </c>
      <c r="D37" s="81" t="s">
        <v>299</v>
      </c>
      <c r="E37" s="81" t="s">
        <v>300</v>
      </c>
      <c r="F37" s="81" t="s">
        <v>2895</v>
      </c>
      <c r="G37" s="89" t="s">
        <v>2799</v>
      </c>
      <c r="H37" s="81" t="s">
        <v>2800</v>
      </c>
      <c r="I37" s="85">
        <v>30848633.98</v>
      </c>
      <c r="J37" s="85">
        <v>43000000</v>
      </c>
      <c r="K37" s="85">
        <v>17916666.666666668</v>
      </c>
      <c r="L37" s="85">
        <v>29277329.219999999</v>
      </c>
      <c r="M37" s="85">
        <v>11360662.553333335</v>
      </c>
      <c r="N37" s="82">
        <v>63.408349134883721</v>
      </c>
      <c r="O37" s="81" t="s">
        <v>2896</v>
      </c>
    </row>
    <row r="38" spans="1:15" ht="23.25" hidden="1" customHeight="1">
      <c r="A38" s="80">
        <v>44255</v>
      </c>
      <c r="B38" s="81" t="s">
        <v>2915</v>
      </c>
      <c r="C38" s="81" t="s">
        <v>2031</v>
      </c>
      <c r="D38" s="81" t="s">
        <v>299</v>
      </c>
      <c r="E38" s="81" t="s">
        <v>300</v>
      </c>
      <c r="F38" s="81" t="s">
        <v>2895</v>
      </c>
      <c r="G38" s="89" t="s">
        <v>2801</v>
      </c>
      <c r="H38" s="81" t="s">
        <v>2802</v>
      </c>
      <c r="I38" s="85">
        <v>437657.62</v>
      </c>
      <c r="J38" s="85">
        <v>500000</v>
      </c>
      <c r="K38" s="85">
        <v>208333.33333333334</v>
      </c>
      <c r="L38" s="85">
        <v>691021.42</v>
      </c>
      <c r="M38" s="85">
        <v>482688.08666666673</v>
      </c>
      <c r="N38" s="82">
        <v>231.69028159999999</v>
      </c>
      <c r="O38" s="81" t="s">
        <v>2896</v>
      </c>
    </row>
    <row r="39" spans="1:15" ht="23.25" hidden="1" customHeight="1">
      <c r="A39" s="80">
        <v>44255</v>
      </c>
      <c r="B39" s="81" t="s">
        <v>2915</v>
      </c>
      <c r="C39" s="81" t="s">
        <v>2031</v>
      </c>
      <c r="D39" s="81" t="s">
        <v>299</v>
      </c>
      <c r="E39" s="81" t="s">
        <v>300</v>
      </c>
      <c r="F39" s="81" t="s">
        <v>2895</v>
      </c>
      <c r="G39" s="89" t="s">
        <v>2803</v>
      </c>
      <c r="H39" s="81" t="s">
        <v>2804</v>
      </c>
      <c r="I39" s="85">
        <v>21419250.739999998</v>
      </c>
      <c r="J39" s="85">
        <v>40000000</v>
      </c>
      <c r="K39" s="85">
        <v>16666666.666666666</v>
      </c>
      <c r="L39" s="85">
        <v>15457909.76</v>
      </c>
      <c r="M39" s="85">
        <v>-1208756.9066666667</v>
      </c>
      <c r="N39" s="82">
        <v>-7.2525414399999999</v>
      </c>
      <c r="O39" s="81" t="s">
        <v>2897</v>
      </c>
    </row>
    <row r="40" spans="1:15" ht="23.25" hidden="1" customHeight="1">
      <c r="A40" s="80">
        <v>44255</v>
      </c>
      <c r="B40" s="81" t="s">
        <v>2915</v>
      </c>
      <c r="C40" s="81" t="s">
        <v>2031</v>
      </c>
      <c r="D40" s="81" t="s">
        <v>299</v>
      </c>
      <c r="E40" s="81" t="s">
        <v>300</v>
      </c>
      <c r="F40" s="81" t="s">
        <v>2895</v>
      </c>
      <c r="G40" s="89" t="s">
        <v>2805</v>
      </c>
      <c r="H40" s="81" t="s">
        <v>2806</v>
      </c>
      <c r="I40" s="85">
        <v>85140662.719999999</v>
      </c>
      <c r="J40" s="85">
        <v>167000000</v>
      </c>
      <c r="K40" s="85">
        <v>69583333.333333328</v>
      </c>
      <c r="L40" s="85">
        <v>67771683.420000002</v>
      </c>
      <c r="M40" s="85">
        <v>-1811649.9133333333</v>
      </c>
      <c r="N40" s="82">
        <v>-2.6035687377245509</v>
      </c>
      <c r="O40" s="81" t="s">
        <v>2897</v>
      </c>
    </row>
    <row r="41" spans="1:15" ht="23.25" hidden="1" customHeight="1">
      <c r="A41" s="80">
        <v>44255</v>
      </c>
      <c r="B41" s="81" t="s">
        <v>2915</v>
      </c>
      <c r="C41" s="81" t="s">
        <v>2031</v>
      </c>
      <c r="D41" s="81" t="s">
        <v>299</v>
      </c>
      <c r="E41" s="81" t="s">
        <v>300</v>
      </c>
      <c r="F41" s="81" t="s">
        <v>2895</v>
      </c>
      <c r="G41" s="89" t="s">
        <v>2807</v>
      </c>
      <c r="H41" s="81" t="s">
        <v>2808</v>
      </c>
      <c r="I41" s="85">
        <v>27082309.140000001</v>
      </c>
      <c r="J41" s="85">
        <v>35000000</v>
      </c>
      <c r="K41" s="85">
        <v>14583333.333333334</v>
      </c>
      <c r="L41" s="85">
        <v>16268568.649999999</v>
      </c>
      <c r="M41" s="85">
        <v>1685235.3166666667</v>
      </c>
      <c r="N41" s="82">
        <v>11.555899314285714</v>
      </c>
      <c r="O41" s="81" t="s">
        <v>2896</v>
      </c>
    </row>
    <row r="42" spans="1:15" ht="23.25" hidden="1" customHeight="1">
      <c r="A42" s="80">
        <v>44255</v>
      </c>
      <c r="B42" s="81" t="s">
        <v>2915</v>
      </c>
      <c r="C42" s="81" t="s">
        <v>2031</v>
      </c>
      <c r="D42" s="81" t="s">
        <v>299</v>
      </c>
      <c r="E42" s="81" t="s">
        <v>300</v>
      </c>
      <c r="F42" s="81" t="s">
        <v>2895</v>
      </c>
      <c r="G42" s="89" t="s">
        <v>2870</v>
      </c>
      <c r="H42" s="81" t="s">
        <v>2871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3"/>
      <c r="O42" s="81" t="s">
        <v>2896</v>
      </c>
    </row>
    <row r="43" spans="1:15" ht="23.25" hidden="1" customHeight="1">
      <c r="A43" s="80">
        <v>44255</v>
      </c>
      <c r="B43" s="81" t="s">
        <v>2915</v>
      </c>
      <c r="C43" s="81" t="s">
        <v>2031</v>
      </c>
      <c r="D43" s="81" t="s">
        <v>299</v>
      </c>
      <c r="E43" s="81" t="s">
        <v>300</v>
      </c>
      <c r="F43" s="81" t="s">
        <v>2895</v>
      </c>
      <c r="G43" s="89" t="s">
        <v>2809</v>
      </c>
      <c r="H43" s="81" t="s">
        <v>2810</v>
      </c>
      <c r="I43" s="85">
        <v>8711070.9000000004</v>
      </c>
      <c r="J43" s="85">
        <v>17500000</v>
      </c>
      <c r="K43" s="85">
        <v>7291666.666666667</v>
      </c>
      <c r="L43" s="85">
        <v>5065008.53</v>
      </c>
      <c r="M43" s="85">
        <v>-2226658.1366666667</v>
      </c>
      <c r="N43" s="82">
        <v>-30.537025874285714</v>
      </c>
      <c r="O43" s="81" t="s">
        <v>2897</v>
      </c>
    </row>
    <row r="44" spans="1:15" ht="23.25" hidden="1" customHeight="1">
      <c r="A44" s="80">
        <v>44255</v>
      </c>
      <c r="B44" s="81" t="s">
        <v>2915</v>
      </c>
      <c r="C44" s="81" t="s">
        <v>2031</v>
      </c>
      <c r="D44" s="81" t="s">
        <v>299</v>
      </c>
      <c r="E44" s="81" t="s">
        <v>300</v>
      </c>
      <c r="F44" s="81" t="s">
        <v>2895</v>
      </c>
      <c r="G44" s="90" t="s">
        <v>2812</v>
      </c>
      <c r="H44" s="81" t="s">
        <v>2813</v>
      </c>
      <c r="I44" s="85">
        <v>30397480.039999999</v>
      </c>
      <c r="J44" s="85">
        <v>60000000</v>
      </c>
      <c r="K44" s="85">
        <v>25000000</v>
      </c>
      <c r="L44" s="85">
        <v>20247555.629999999</v>
      </c>
      <c r="M44" s="85">
        <v>-4752444.37</v>
      </c>
      <c r="N44" s="82">
        <v>-19.00977748</v>
      </c>
      <c r="O44" s="81" t="s">
        <v>2896</v>
      </c>
    </row>
    <row r="45" spans="1:15" ht="23.25" hidden="1" customHeight="1">
      <c r="A45" s="80">
        <v>44255</v>
      </c>
      <c r="B45" s="81" t="s">
        <v>2915</v>
      </c>
      <c r="C45" s="81" t="s">
        <v>2031</v>
      </c>
      <c r="D45" s="81" t="s">
        <v>299</v>
      </c>
      <c r="E45" s="81" t="s">
        <v>300</v>
      </c>
      <c r="F45" s="81" t="s">
        <v>2895</v>
      </c>
      <c r="G45" s="90" t="s">
        <v>2814</v>
      </c>
      <c r="H45" s="81" t="s">
        <v>2815</v>
      </c>
      <c r="I45" s="85">
        <v>20399097.59</v>
      </c>
      <c r="J45" s="85">
        <v>30000000</v>
      </c>
      <c r="K45" s="85">
        <v>12500000</v>
      </c>
      <c r="L45" s="85">
        <v>12128214.92</v>
      </c>
      <c r="M45" s="85">
        <v>-371785.08</v>
      </c>
      <c r="N45" s="82">
        <v>-2.9742806399999999</v>
      </c>
      <c r="O45" s="81" t="s">
        <v>2896</v>
      </c>
    </row>
    <row r="46" spans="1:15" ht="23.25" hidden="1" customHeight="1">
      <c r="A46" s="80">
        <v>44255</v>
      </c>
      <c r="B46" s="81" t="s">
        <v>2915</v>
      </c>
      <c r="C46" s="81" t="s">
        <v>2031</v>
      </c>
      <c r="D46" s="81" t="s">
        <v>299</v>
      </c>
      <c r="E46" s="81" t="s">
        <v>300</v>
      </c>
      <c r="F46" s="81" t="s">
        <v>2895</v>
      </c>
      <c r="G46" s="90" t="s">
        <v>2816</v>
      </c>
      <c r="H46" s="81" t="s">
        <v>2817</v>
      </c>
      <c r="I46" s="85">
        <v>471385.42</v>
      </c>
      <c r="J46" s="85">
        <v>1000000</v>
      </c>
      <c r="K46" s="85">
        <v>416666.66666666669</v>
      </c>
      <c r="L46" s="85">
        <v>289118.26</v>
      </c>
      <c r="M46" s="85">
        <v>-127548.40666666669</v>
      </c>
      <c r="N46" s="82">
        <v>-30.611617599999999</v>
      </c>
      <c r="O46" s="81" t="s">
        <v>2896</v>
      </c>
    </row>
    <row r="47" spans="1:15" ht="23.25" hidden="1" customHeight="1">
      <c r="A47" s="80">
        <v>44255</v>
      </c>
      <c r="B47" s="81" t="s">
        <v>2915</v>
      </c>
      <c r="C47" s="81" t="s">
        <v>2031</v>
      </c>
      <c r="D47" s="81" t="s">
        <v>299</v>
      </c>
      <c r="E47" s="81" t="s">
        <v>300</v>
      </c>
      <c r="F47" s="81" t="s">
        <v>2895</v>
      </c>
      <c r="G47" s="90" t="s">
        <v>2818</v>
      </c>
      <c r="H47" s="81" t="s">
        <v>2819</v>
      </c>
      <c r="I47" s="85">
        <v>7738155.0300000003</v>
      </c>
      <c r="J47" s="85">
        <v>15000000</v>
      </c>
      <c r="K47" s="85">
        <v>6250000</v>
      </c>
      <c r="L47" s="85">
        <v>4136636.89</v>
      </c>
      <c r="M47" s="85">
        <v>-2113363.11</v>
      </c>
      <c r="N47" s="82">
        <v>-33.813809759999998</v>
      </c>
      <c r="O47" s="81" t="s">
        <v>2896</v>
      </c>
    </row>
    <row r="48" spans="1:15" ht="23.25" hidden="1" customHeight="1">
      <c r="A48" s="80">
        <v>44255</v>
      </c>
      <c r="B48" s="81" t="s">
        <v>2915</v>
      </c>
      <c r="C48" s="81" t="s">
        <v>2031</v>
      </c>
      <c r="D48" s="81" t="s">
        <v>299</v>
      </c>
      <c r="E48" s="81" t="s">
        <v>300</v>
      </c>
      <c r="F48" s="81" t="s">
        <v>2895</v>
      </c>
      <c r="G48" s="90" t="s">
        <v>2820</v>
      </c>
      <c r="H48" s="81" t="s">
        <v>2821</v>
      </c>
      <c r="I48" s="85">
        <v>89516937.5</v>
      </c>
      <c r="J48" s="85">
        <v>167000000</v>
      </c>
      <c r="K48" s="85">
        <v>69583333.333333328</v>
      </c>
      <c r="L48" s="85">
        <v>68345049.870000005</v>
      </c>
      <c r="M48" s="85">
        <v>-1238283.4633333334</v>
      </c>
      <c r="N48" s="82">
        <v>-1.7795690491017964</v>
      </c>
      <c r="O48" s="81" t="s">
        <v>2896</v>
      </c>
    </row>
    <row r="49" spans="1:15" ht="23.25" hidden="1" customHeight="1">
      <c r="A49" s="80">
        <v>44255</v>
      </c>
      <c r="B49" s="81" t="s">
        <v>2915</v>
      </c>
      <c r="C49" s="81" t="s">
        <v>2031</v>
      </c>
      <c r="D49" s="81" t="s">
        <v>299</v>
      </c>
      <c r="E49" s="81" t="s">
        <v>300</v>
      </c>
      <c r="F49" s="81" t="s">
        <v>2895</v>
      </c>
      <c r="G49" s="90" t="s">
        <v>2822</v>
      </c>
      <c r="H49" s="81" t="s">
        <v>2846</v>
      </c>
      <c r="I49" s="85">
        <v>18739397.73</v>
      </c>
      <c r="J49" s="85">
        <v>25000000</v>
      </c>
      <c r="K49" s="85">
        <v>10416666.666666666</v>
      </c>
      <c r="L49" s="85">
        <v>11200279.190000001</v>
      </c>
      <c r="M49" s="85">
        <v>783612.52333333332</v>
      </c>
      <c r="N49" s="82">
        <v>7.5226802240000001</v>
      </c>
      <c r="O49" s="81" t="s">
        <v>2897</v>
      </c>
    </row>
    <row r="50" spans="1:15" ht="23.25" hidden="1" customHeight="1">
      <c r="A50" s="80">
        <v>44255</v>
      </c>
      <c r="B50" s="81" t="s">
        <v>2915</v>
      </c>
      <c r="C50" s="81" t="s">
        <v>2031</v>
      </c>
      <c r="D50" s="81" t="s">
        <v>299</v>
      </c>
      <c r="E50" s="81" t="s">
        <v>300</v>
      </c>
      <c r="F50" s="81" t="s">
        <v>2895</v>
      </c>
      <c r="G50" s="90" t="s">
        <v>2823</v>
      </c>
      <c r="H50" s="81" t="s">
        <v>2824</v>
      </c>
      <c r="I50" s="85">
        <v>36383296.409999996</v>
      </c>
      <c r="J50" s="85">
        <v>62000000</v>
      </c>
      <c r="K50" s="85">
        <v>25833333.333333336</v>
      </c>
      <c r="L50" s="85">
        <v>29472381.75</v>
      </c>
      <c r="M50" s="85">
        <v>3639048.4166666665</v>
      </c>
      <c r="N50" s="82">
        <v>14.086639032258063</v>
      </c>
      <c r="O50" s="81" t="s">
        <v>2897</v>
      </c>
    </row>
    <row r="51" spans="1:15" ht="23.25" hidden="1" customHeight="1">
      <c r="A51" s="80">
        <v>44255</v>
      </c>
      <c r="B51" s="81" t="s">
        <v>2915</v>
      </c>
      <c r="C51" s="81" t="s">
        <v>2031</v>
      </c>
      <c r="D51" s="81" t="s">
        <v>299</v>
      </c>
      <c r="E51" s="81" t="s">
        <v>300</v>
      </c>
      <c r="F51" s="81" t="s">
        <v>2895</v>
      </c>
      <c r="G51" s="90" t="s">
        <v>2825</v>
      </c>
      <c r="H51" s="81" t="s">
        <v>2826</v>
      </c>
      <c r="I51" s="85">
        <v>5682526.2300000004</v>
      </c>
      <c r="J51" s="85">
        <v>11000000</v>
      </c>
      <c r="K51" s="85">
        <v>4583333.333333333</v>
      </c>
      <c r="L51" s="85">
        <v>4440861.37</v>
      </c>
      <c r="M51" s="85">
        <v>-142471.96333333335</v>
      </c>
      <c r="N51" s="82">
        <v>-3.1084792000000001</v>
      </c>
      <c r="O51" s="81" t="s">
        <v>2896</v>
      </c>
    </row>
    <row r="52" spans="1:15" ht="23.25" hidden="1" customHeight="1">
      <c r="A52" s="80">
        <v>44255</v>
      </c>
      <c r="B52" s="81" t="s">
        <v>2915</v>
      </c>
      <c r="C52" s="81" t="s">
        <v>2031</v>
      </c>
      <c r="D52" s="81" t="s">
        <v>299</v>
      </c>
      <c r="E52" s="81" t="s">
        <v>300</v>
      </c>
      <c r="F52" s="81" t="s">
        <v>2895</v>
      </c>
      <c r="G52" s="90" t="s">
        <v>2827</v>
      </c>
      <c r="H52" s="81" t="s">
        <v>2828</v>
      </c>
      <c r="I52" s="85">
        <v>16794466.739999998</v>
      </c>
      <c r="J52" s="85">
        <v>31000000</v>
      </c>
      <c r="K52" s="85">
        <v>12916666.666666668</v>
      </c>
      <c r="L52" s="85">
        <v>10551259.790000001</v>
      </c>
      <c r="M52" s="85">
        <v>-2365406.8766666669</v>
      </c>
      <c r="N52" s="82">
        <v>-18.312827432258064</v>
      </c>
      <c r="O52" s="81" t="s">
        <v>2896</v>
      </c>
    </row>
    <row r="53" spans="1:15" ht="23.25" hidden="1" customHeight="1">
      <c r="A53" s="80">
        <v>44255</v>
      </c>
      <c r="B53" s="81" t="s">
        <v>2915</v>
      </c>
      <c r="C53" s="81" t="s">
        <v>2031</v>
      </c>
      <c r="D53" s="81" t="s">
        <v>299</v>
      </c>
      <c r="E53" s="81" t="s">
        <v>300</v>
      </c>
      <c r="F53" s="81" t="s">
        <v>2895</v>
      </c>
      <c r="G53" s="90" t="s">
        <v>2829</v>
      </c>
      <c r="H53" s="81" t="s">
        <v>2830</v>
      </c>
      <c r="I53" s="85">
        <v>9838513.3900000006</v>
      </c>
      <c r="J53" s="85">
        <v>18000000</v>
      </c>
      <c r="K53" s="85">
        <v>7500000</v>
      </c>
      <c r="L53" s="85">
        <v>5872895.2700000005</v>
      </c>
      <c r="M53" s="85">
        <v>-1627104.73</v>
      </c>
      <c r="N53" s="82">
        <v>-21.694729733333332</v>
      </c>
      <c r="O53" s="81" t="s">
        <v>2896</v>
      </c>
    </row>
    <row r="54" spans="1:15" ht="23.25" hidden="1" customHeight="1">
      <c r="A54" s="80">
        <v>44255</v>
      </c>
      <c r="B54" s="81" t="s">
        <v>2915</v>
      </c>
      <c r="C54" s="81" t="s">
        <v>2031</v>
      </c>
      <c r="D54" s="81" t="s">
        <v>299</v>
      </c>
      <c r="E54" s="81" t="s">
        <v>300</v>
      </c>
      <c r="F54" s="81" t="s">
        <v>2895</v>
      </c>
      <c r="G54" s="90" t="s">
        <v>2831</v>
      </c>
      <c r="H54" s="81" t="s">
        <v>2832</v>
      </c>
      <c r="I54" s="85">
        <v>5811580.25</v>
      </c>
      <c r="J54" s="85">
        <v>10000000</v>
      </c>
      <c r="K54" s="85">
        <v>4166666.6666666665</v>
      </c>
      <c r="L54" s="85">
        <v>3771221.0599999996</v>
      </c>
      <c r="M54" s="85">
        <v>-395445.60666666669</v>
      </c>
      <c r="N54" s="82">
        <v>-9.4906945599999997</v>
      </c>
      <c r="O54" s="81" t="s">
        <v>2896</v>
      </c>
    </row>
    <row r="55" spans="1:15" ht="23.25" hidden="1" customHeight="1">
      <c r="A55" s="80">
        <v>44255</v>
      </c>
      <c r="B55" s="81" t="s">
        <v>2915</v>
      </c>
      <c r="C55" s="81" t="s">
        <v>2031</v>
      </c>
      <c r="D55" s="81" t="s">
        <v>299</v>
      </c>
      <c r="E55" s="81" t="s">
        <v>300</v>
      </c>
      <c r="F55" s="81" t="s">
        <v>2895</v>
      </c>
      <c r="G55" s="90" t="s">
        <v>2833</v>
      </c>
      <c r="H55" s="81" t="s">
        <v>2834</v>
      </c>
      <c r="I55" s="85">
        <v>27923998.59</v>
      </c>
      <c r="J55" s="85">
        <v>55000000</v>
      </c>
      <c r="K55" s="85">
        <v>22916666.666666664</v>
      </c>
      <c r="L55" s="85">
        <v>18928970.18</v>
      </c>
      <c r="M55" s="85">
        <v>-3987696.4866666663</v>
      </c>
      <c r="N55" s="82">
        <v>-17.400857396363637</v>
      </c>
      <c r="O55" s="81" t="s">
        <v>2896</v>
      </c>
    </row>
    <row r="56" spans="1:15" ht="23.25" hidden="1" customHeight="1">
      <c r="A56" s="80">
        <v>44255</v>
      </c>
      <c r="B56" s="81" t="s">
        <v>2915</v>
      </c>
      <c r="C56" s="81" t="s">
        <v>2031</v>
      </c>
      <c r="D56" s="81" t="s">
        <v>299</v>
      </c>
      <c r="E56" s="81" t="s">
        <v>300</v>
      </c>
      <c r="F56" s="81" t="s">
        <v>2895</v>
      </c>
      <c r="G56" s="90" t="s">
        <v>2835</v>
      </c>
      <c r="H56" s="81" t="s">
        <v>2836</v>
      </c>
      <c r="I56" s="85">
        <v>360009.5</v>
      </c>
      <c r="J56" s="85">
        <v>1500000</v>
      </c>
      <c r="K56" s="85">
        <v>625000</v>
      </c>
      <c r="L56" s="85">
        <v>457837.11</v>
      </c>
      <c r="M56" s="85">
        <v>-167162.89000000001</v>
      </c>
      <c r="N56" s="82">
        <v>-26.7460624</v>
      </c>
      <c r="O56" s="81" t="s">
        <v>2896</v>
      </c>
    </row>
    <row r="57" spans="1:15" ht="23.25" hidden="1" customHeight="1">
      <c r="A57" s="80">
        <v>44255</v>
      </c>
      <c r="B57" s="81" t="s">
        <v>2915</v>
      </c>
      <c r="C57" s="81" t="s">
        <v>2031</v>
      </c>
      <c r="D57" s="81" t="s">
        <v>299</v>
      </c>
      <c r="E57" s="81" t="s">
        <v>300</v>
      </c>
      <c r="F57" s="81" t="s">
        <v>2895</v>
      </c>
      <c r="G57" s="90" t="s">
        <v>2837</v>
      </c>
      <c r="H57" s="81" t="s">
        <v>2838</v>
      </c>
      <c r="I57" s="85">
        <v>11097355.27</v>
      </c>
      <c r="J57" s="85">
        <v>16000000</v>
      </c>
      <c r="K57" s="85">
        <v>6666666.666666667</v>
      </c>
      <c r="L57" s="85">
        <v>4763088.7600000007</v>
      </c>
      <c r="M57" s="85">
        <v>-1903577.9066666667</v>
      </c>
      <c r="N57" s="82">
        <v>-28.553668600000002</v>
      </c>
      <c r="O57" s="81" t="s">
        <v>2896</v>
      </c>
    </row>
    <row r="58" spans="1:15" ht="23.25" hidden="1" customHeight="1">
      <c r="A58" s="80">
        <v>44255</v>
      </c>
      <c r="B58" s="81" t="s">
        <v>2915</v>
      </c>
      <c r="C58" s="81" t="s">
        <v>2031</v>
      </c>
      <c r="D58" s="81" t="s">
        <v>299</v>
      </c>
      <c r="E58" s="81" t="s">
        <v>300</v>
      </c>
      <c r="F58" s="81" t="s">
        <v>2895</v>
      </c>
      <c r="G58" s="90" t="s">
        <v>2872</v>
      </c>
      <c r="H58" s="81" t="s">
        <v>2873</v>
      </c>
      <c r="I58" s="85">
        <v>36664.86</v>
      </c>
      <c r="J58" s="85">
        <v>100000</v>
      </c>
      <c r="K58" s="85">
        <v>41666.666666666664</v>
      </c>
      <c r="L58" s="85">
        <v>3017</v>
      </c>
      <c r="M58" s="85">
        <v>-38649.666666666664</v>
      </c>
      <c r="N58" s="82">
        <v>-92.759200000000007</v>
      </c>
      <c r="O58" s="81" t="s">
        <v>2896</v>
      </c>
    </row>
    <row r="59" spans="1:15" ht="23.25" hidden="1" customHeight="1">
      <c r="A59" s="80">
        <v>44255</v>
      </c>
      <c r="B59" s="81" t="s">
        <v>2915</v>
      </c>
      <c r="C59" s="81" t="s">
        <v>2031</v>
      </c>
      <c r="D59" s="81" t="s">
        <v>299</v>
      </c>
      <c r="E59" s="81" t="s">
        <v>300</v>
      </c>
      <c r="F59" s="81" t="s">
        <v>1944</v>
      </c>
      <c r="G59" s="91" t="s">
        <v>2852</v>
      </c>
      <c r="H59" s="81" t="s">
        <v>2898</v>
      </c>
      <c r="I59" s="85">
        <v>-38544130.100000001</v>
      </c>
      <c r="J59" s="85">
        <v>-38544130.100000001</v>
      </c>
      <c r="K59" s="85">
        <v>-16060054.208333334</v>
      </c>
      <c r="L59" s="85">
        <v>7488434.2200001068</v>
      </c>
      <c r="M59" s="85">
        <v>23548488.428333443</v>
      </c>
      <c r="N59" s="82">
        <v>-146.62770201681181</v>
      </c>
      <c r="O59" s="81" t="s">
        <v>2896</v>
      </c>
    </row>
    <row r="60" spans="1:15" ht="23.25" hidden="1" customHeight="1">
      <c r="A60" s="80">
        <v>44255</v>
      </c>
      <c r="B60" s="81" t="s">
        <v>2915</v>
      </c>
      <c r="C60" s="81" t="s">
        <v>2031</v>
      </c>
      <c r="D60" s="81" t="s">
        <v>299</v>
      </c>
      <c r="E60" s="81" t="s">
        <v>300</v>
      </c>
      <c r="F60" s="81" t="s">
        <v>1944</v>
      </c>
      <c r="G60" s="91" t="s">
        <v>2853</v>
      </c>
      <c r="H60" s="81" t="s">
        <v>2899</v>
      </c>
      <c r="I60" s="85">
        <v>82908171.25</v>
      </c>
      <c r="J60" s="85">
        <v>82908171.25</v>
      </c>
      <c r="K60" s="85">
        <v>34545071.354166672</v>
      </c>
      <c r="L60" s="85">
        <v>108649021.99000002</v>
      </c>
      <c r="M60" s="85">
        <v>74103950.635833338</v>
      </c>
      <c r="N60" s="82">
        <v>214.51381551972173</v>
      </c>
      <c r="O60" s="81" t="s">
        <v>2896</v>
      </c>
    </row>
    <row r="61" spans="1:15" ht="23.25" hidden="1" customHeight="1">
      <c r="A61" s="80">
        <v>44255</v>
      </c>
      <c r="B61" s="81" t="s">
        <v>2915</v>
      </c>
      <c r="C61" s="81" t="s">
        <v>2031</v>
      </c>
      <c r="D61" s="81" t="s">
        <v>299</v>
      </c>
      <c r="E61" s="81" t="s">
        <v>300</v>
      </c>
      <c r="F61" s="81" t="s">
        <v>1944</v>
      </c>
      <c r="G61" s="91" t="s">
        <v>2854</v>
      </c>
      <c r="H61" s="81" t="s">
        <v>2900</v>
      </c>
      <c r="I61" s="85">
        <v>174762083.09</v>
      </c>
      <c r="J61" s="85">
        <v>-174762083.09</v>
      </c>
      <c r="K61" s="85">
        <v>-72817534.620833337</v>
      </c>
      <c r="L61" s="85">
        <v>-160410999.19999999</v>
      </c>
      <c r="M61" s="85">
        <v>-87593464.579166666</v>
      </c>
      <c r="N61" s="82">
        <v>120.29171961845834</v>
      </c>
      <c r="O61" s="81" t="s">
        <v>2896</v>
      </c>
    </row>
    <row r="62" spans="1:15" ht="23.25" hidden="1" customHeight="1">
      <c r="A62" s="80">
        <v>44255</v>
      </c>
      <c r="B62" s="81" t="s">
        <v>2915</v>
      </c>
      <c r="C62" s="81" t="s">
        <v>2019</v>
      </c>
      <c r="D62" s="81" t="s">
        <v>461</v>
      </c>
      <c r="E62" s="81" t="s">
        <v>462</v>
      </c>
      <c r="F62" s="81" t="s">
        <v>2895</v>
      </c>
      <c r="G62" s="91" t="s">
        <v>2790</v>
      </c>
      <c r="H62" s="81" t="s">
        <v>2791</v>
      </c>
      <c r="I62" s="85">
        <v>20307577.18</v>
      </c>
      <c r="J62" s="85">
        <v>38595450</v>
      </c>
      <c r="K62" s="85">
        <v>16081437.5</v>
      </c>
      <c r="L62" s="85">
        <v>25302606.870000016</v>
      </c>
      <c r="M62" s="85">
        <v>9221169.3699999992</v>
      </c>
      <c r="N62" s="82">
        <v>57.340454607991354</v>
      </c>
      <c r="O62" s="81" t="s">
        <v>2896</v>
      </c>
    </row>
    <row r="63" spans="1:15" ht="23.25" hidden="1" customHeight="1">
      <c r="A63" s="80">
        <v>44255</v>
      </c>
      <c r="B63" s="81" t="s">
        <v>2915</v>
      </c>
      <c r="C63" s="81" t="s">
        <v>2019</v>
      </c>
      <c r="D63" s="81" t="s">
        <v>461</v>
      </c>
      <c r="E63" s="81" t="s">
        <v>462</v>
      </c>
      <c r="F63" s="81" t="s">
        <v>2895</v>
      </c>
      <c r="G63" s="91" t="s">
        <v>2792</v>
      </c>
      <c r="H63" s="81" t="s">
        <v>2793</v>
      </c>
      <c r="I63" s="85">
        <v>161606.82999999999</v>
      </c>
      <c r="J63" s="85">
        <v>305100</v>
      </c>
      <c r="K63" s="85">
        <v>127125</v>
      </c>
      <c r="L63" s="85">
        <v>190100</v>
      </c>
      <c r="M63" s="85">
        <v>62975</v>
      </c>
      <c r="N63" s="82">
        <v>49.537856440511312</v>
      </c>
      <c r="O63" s="81" t="s">
        <v>2896</v>
      </c>
    </row>
    <row r="64" spans="1:15" ht="23.25" hidden="1" customHeight="1">
      <c r="A64" s="80">
        <v>44255</v>
      </c>
      <c r="B64" s="81" t="s">
        <v>2915</v>
      </c>
      <c r="C64" s="81" t="s">
        <v>2019</v>
      </c>
      <c r="D64" s="81" t="s">
        <v>461</v>
      </c>
      <c r="E64" s="81" t="s">
        <v>462</v>
      </c>
      <c r="F64" s="81" t="s">
        <v>2895</v>
      </c>
      <c r="G64" s="91" t="s">
        <v>2794</v>
      </c>
      <c r="H64" s="81" t="s">
        <v>2795</v>
      </c>
      <c r="I64" s="85">
        <v>140609.87</v>
      </c>
      <c r="J64" s="85">
        <v>269200</v>
      </c>
      <c r="K64" s="85">
        <v>112166.66666666669</v>
      </c>
      <c r="L64" s="85">
        <v>118046</v>
      </c>
      <c r="M64" s="85">
        <v>5879.3333333333339</v>
      </c>
      <c r="N64" s="82">
        <v>5.2416047548291234</v>
      </c>
      <c r="O64" s="81" t="s">
        <v>2896</v>
      </c>
    </row>
    <row r="65" spans="1:15" ht="23.25" hidden="1" customHeight="1">
      <c r="A65" s="80">
        <v>44255</v>
      </c>
      <c r="B65" s="81" t="s">
        <v>2915</v>
      </c>
      <c r="C65" s="81" t="s">
        <v>2019</v>
      </c>
      <c r="D65" s="81" t="s">
        <v>461</v>
      </c>
      <c r="E65" s="81" t="s">
        <v>462</v>
      </c>
      <c r="F65" s="81" t="s">
        <v>2895</v>
      </c>
      <c r="G65" s="91" t="s">
        <v>2865</v>
      </c>
      <c r="H65" s="81" t="s">
        <v>2796</v>
      </c>
      <c r="I65" s="85">
        <v>559118.64</v>
      </c>
      <c r="J65" s="85">
        <v>1091100</v>
      </c>
      <c r="K65" s="85">
        <v>454625</v>
      </c>
      <c r="L65" s="85">
        <v>345176.48</v>
      </c>
      <c r="M65" s="85">
        <v>-109448.52</v>
      </c>
      <c r="N65" s="82">
        <v>-24.07446136926038</v>
      </c>
      <c r="O65" s="81" t="s">
        <v>2897</v>
      </c>
    </row>
    <row r="66" spans="1:15" ht="23.25" hidden="1" customHeight="1">
      <c r="A66" s="80">
        <v>44255</v>
      </c>
      <c r="B66" s="81" t="s">
        <v>2915</v>
      </c>
      <c r="C66" s="81" t="s">
        <v>2019</v>
      </c>
      <c r="D66" s="81" t="s">
        <v>461</v>
      </c>
      <c r="E66" s="81" t="s">
        <v>462</v>
      </c>
      <c r="F66" s="81" t="s">
        <v>2895</v>
      </c>
      <c r="G66" s="91" t="s">
        <v>2797</v>
      </c>
      <c r="H66" s="81" t="s">
        <v>2798</v>
      </c>
      <c r="I66" s="85">
        <v>3645417.2</v>
      </c>
      <c r="J66" s="85">
        <v>6876470</v>
      </c>
      <c r="K66" s="85">
        <v>2865195.8333333335</v>
      </c>
      <c r="L66" s="85">
        <v>2556234.6999999997</v>
      </c>
      <c r="M66" s="85">
        <v>-308961.1333333333</v>
      </c>
      <c r="N66" s="82">
        <v>-10.783246636719131</v>
      </c>
      <c r="O66" s="81" t="s">
        <v>2897</v>
      </c>
    </row>
    <row r="67" spans="1:15" ht="23.25" hidden="1" customHeight="1">
      <c r="A67" s="80">
        <v>44255</v>
      </c>
      <c r="B67" s="81" t="s">
        <v>2915</v>
      </c>
      <c r="C67" s="81" t="s">
        <v>2019</v>
      </c>
      <c r="D67" s="81" t="s">
        <v>461</v>
      </c>
      <c r="E67" s="81" t="s">
        <v>462</v>
      </c>
      <c r="F67" s="81" t="s">
        <v>2895</v>
      </c>
      <c r="G67" s="91" t="s">
        <v>2799</v>
      </c>
      <c r="H67" s="81" t="s">
        <v>2800</v>
      </c>
      <c r="I67" s="85">
        <v>2073564.19</v>
      </c>
      <c r="J67" s="85">
        <v>3926550</v>
      </c>
      <c r="K67" s="85">
        <v>1636062.5</v>
      </c>
      <c r="L67" s="85">
        <v>1391147.0000000002</v>
      </c>
      <c r="M67" s="85">
        <v>-244915.5</v>
      </c>
      <c r="N67" s="82">
        <v>-14.969813194789319</v>
      </c>
      <c r="O67" s="81" t="s">
        <v>2897</v>
      </c>
    </row>
    <row r="68" spans="1:15" ht="23.25" hidden="1" customHeight="1">
      <c r="A68" s="80">
        <v>44255</v>
      </c>
      <c r="B68" s="81" t="s">
        <v>2915</v>
      </c>
      <c r="C68" s="81" t="s">
        <v>2019</v>
      </c>
      <c r="D68" s="81" t="s">
        <v>461</v>
      </c>
      <c r="E68" s="81" t="s">
        <v>462</v>
      </c>
      <c r="F68" s="81" t="s">
        <v>2895</v>
      </c>
      <c r="G68" s="91" t="s">
        <v>2801</v>
      </c>
      <c r="H68" s="81" t="s">
        <v>2802</v>
      </c>
      <c r="I68" s="85">
        <v>17815.09</v>
      </c>
      <c r="J68" s="85">
        <v>30330</v>
      </c>
      <c r="K68" s="85">
        <v>12637.5</v>
      </c>
      <c r="L68" s="85">
        <v>6120</v>
      </c>
      <c r="M68" s="85">
        <v>-6517.5</v>
      </c>
      <c r="N68" s="82">
        <v>-51.57270029673591</v>
      </c>
      <c r="O68" s="81" t="s">
        <v>2897</v>
      </c>
    </row>
    <row r="69" spans="1:15" ht="23.25" hidden="1" customHeight="1">
      <c r="A69" s="80">
        <v>44255</v>
      </c>
      <c r="B69" s="81" t="s">
        <v>2915</v>
      </c>
      <c r="C69" s="81" t="s">
        <v>2019</v>
      </c>
      <c r="D69" s="81" t="s">
        <v>461</v>
      </c>
      <c r="E69" s="81" t="s">
        <v>462</v>
      </c>
      <c r="F69" s="81" t="s">
        <v>2895</v>
      </c>
      <c r="G69" s="91" t="s">
        <v>2803</v>
      </c>
      <c r="H69" s="81" t="s">
        <v>2804</v>
      </c>
      <c r="I69" s="85">
        <v>2813769.08</v>
      </c>
      <c r="J69" s="85">
        <v>5626200</v>
      </c>
      <c r="K69" s="85">
        <v>2344250</v>
      </c>
      <c r="L69" s="85">
        <v>1860745.02</v>
      </c>
      <c r="M69" s="85">
        <v>-483504.98</v>
      </c>
      <c r="N69" s="82">
        <v>-20.625145782233123</v>
      </c>
      <c r="O69" s="81" t="s">
        <v>2897</v>
      </c>
    </row>
    <row r="70" spans="1:15" ht="23.25" hidden="1" customHeight="1">
      <c r="A70" s="80">
        <v>44255</v>
      </c>
      <c r="B70" s="81" t="s">
        <v>2915</v>
      </c>
      <c r="C70" s="81" t="s">
        <v>2019</v>
      </c>
      <c r="D70" s="81" t="s">
        <v>461</v>
      </c>
      <c r="E70" s="81" t="s">
        <v>462</v>
      </c>
      <c r="F70" s="81" t="s">
        <v>2895</v>
      </c>
      <c r="G70" s="91" t="s">
        <v>2805</v>
      </c>
      <c r="H70" s="81" t="s">
        <v>2806</v>
      </c>
      <c r="I70" s="85">
        <v>25278281.5</v>
      </c>
      <c r="J70" s="85">
        <v>50402860</v>
      </c>
      <c r="K70" s="85">
        <v>21001191.666666664</v>
      </c>
      <c r="L70" s="85">
        <v>20148499</v>
      </c>
      <c r="M70" s="85">
        <v>-852692.66666666663</v>
      </c>
      <c r="N70" s="82">
        <v>-4.0602108689864034</v>
      </c>
      <c r="O70" s="81" t="s">
        <v>2897</v>
      </c>
    </row>
    <row r="71" spans="1:15" ht="23.25" hidden="1" customHeight="1">
      <c r="A71" s="80">
        <v>44255</v>
      </c>
      <c r="B71" s="81" t="s">
        <v>2915</v>
      </c>
      <c r="C71" s="81" t="s">
        <v>2019</v>
      </c>
      <c r="D71" s="81" t="s">
        <v>461</v>
      </c>
      <c r="E71" s="81" t="s">
        <v>462</v>
      </c>
      <c r="F71" s="81" t="s">
        <v>2895</v>
      </c>
      <c r="G71" s="91" t="s">
        <v>2807</v>
      </c>
      <c r="H71" s="81" t="s">
        <v>2808</v>
      </c>
      <c r="I71" s="85">
        <v>2162488.66</v>
      </c>
      <c r="J71" s="85">
        <v>6162910</v>
      </c>
      <c r="K71" s="85">
        <v>2567879.166666667</v>
      </c>
      <c r="L71" s="85">
        <v>4538972.37</v>
      </c>
      <c r="M71" s="85">
        <v>1971093.2033333334</v>
      </c>
      <c r="N71" s="82">
        <v>76.759577667043658</v>
      </c>
      <c r="O71" s="81" t="s">
        <v>2896</v>
      </c>
    </row>
    <row r="72" spans="1:15" ht="23.25" hidden="1" customHeight="1">
      <c r="A72" s="80">
        <v>44255</v>
      </c>
      <c r="B72" s="81" t="s">
        <v>2915</v>
      </c>
      <c r="C72" s="81" t="s">
        <v>2019</v>
      </c>
      <c r="D72" s="81" t="s">
        <v>461</v>
      </c>
      <c r="E72" s="81" t="s">
        <v>462</v>
      </c>
      <c r="F72" s="81" t="s">
        <v>2895</v>
      </c>
      <c r="G72" s="91" t="s">
        <v>2870</v>
      </c>
      <c r="H72" s="81" t="s">
        <v>2871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3"/>
      <c r="O72" s="81" t="s">
        <v>2896</v>
      </c>
    </row>
    <row r="73" spans="1:15" ht="23.25" hidden="1" customHeight="1">
      <c r="A73" s="80">
        <v>44255</v>
      </c>
      <c r="B73" s="81" t="s">
        <v>2915</v>
      </c>
      <c r="C73" s="81" t="s">
        <v>2019</v>
      </c>
      <c r="D73" s="81" t="s">
        <v>461</v>
      </c>
      <c r="E73" s="81" t="s">
        <v>462</v>
      </c>
      <c r="F73" s="81" t="s">
        <v>2895</v>
      </c>
      <c r="G73" s="91" t="s">
        <v>2809</v>
      </c>
      <c r="H73" s="81" t="s">
        <v>2810</v>
      </c>
      <c r="I73" s="85">
        <v>861400.82</v>
      </c>
      <c r="J73" s="85">
        <v>1835771.01</v>
      </c>
      <c r="K73" s="85">
        <v>764904.58750000002</v>
      </c>
      <c r="L73" s="85">
        <v>1835771.01</v>
      </c>
      <c r="M73" s="85">
        <v>1070866.4225000001</v>
      </c>
      <c r="N73" s="82">
        <v>140</v>
      </c>
      <c r="O73" s="81" t="s">
        <v>2896</v>
      </c>
    </row>
    <row r="74" spans="1:15" ht="23.25" hidden="1" customHeight="1">
      <c r="A74" s="80">
        <v>44255</v>
      </c>
      <c r="B74" s="81" t="s">
        <v>2915</v>
      </c>
      <c r="C74" s="81" t="s">
        <v>2019</v>
      </c>
      <c r="D74" s="81" t="s">
        <v>461</v>
      </c>
      <c r="E74" s="81" t="s">
        <v>462</v>
      </c>
      <c r="F74" s="81" t="s">
        <v>2895</v>
      </c>
      <c r="G74" s="90" t="s">
        <v>2812</v>
      </c>
      <c r="H74" s="81" t="s">
        <v>2813</v>
      </c>
      <c r="I74" s="85">
        <v>5051842.88</v>
      </c>
      <c r="J74" s="85">
        <v>12031626.68</v>
      </c>
      <c r="K74" s="85">
        <v>5013177.7833333332</v>
      </c>
      <c r="L74" s="85">
        <v>3939735</v>
      </c>
      <c r="M74" s="85">
        <v>-1073442.7833333332</v>
      </c>
      <c r="N74" s="82">
        <v>-21.412422015075357</v>
      </c>
      <c r="O74" s="81" t="s">
        <v>2896</v>
      </c>
    </row>
    <row r="75" spans="1:15" ht="23.25" hidden="1" customHeight="1">
      <c r="A75" s="80">
        <v>44255</v>
      </c>
      <c r="B75" s="81" t="s">
        <v>2915</v>
      </c>
      <c r="C75" s="81" t="s">
        <v>2019</v>
      </c>
      <c r="D75" s="81" t="s">
        <v>461</v>
      </c>
      <c r="E75" s="81" t="s">
        <v>462</v>
      </c>
      <c r="F75" s="81" t="s">
        <v>2895</v>
      </c>
      <c r="G75" s="90" t="s">
        <v>2814</v>
      </c>
      <c r="H75" s="81" t="s">
        <v>2815</v>
      </c>
      <c r="I75" s="85">
        <v>1721174.48</v>
      </c>
      <c r="J75" s="85">
        <v>3667805.4</v>
      </c>
      <c r="K75" s="85">
        <v>1528252.25</v>
      </c>
      <c r="L75" s="85">
        <v>1395572.01</v>
      </c>
      <c r="M75" s="85">
        <v>-132680.24</v>
      </c>
      <c r="N75" s="82">
        <v>-8.6818285397584063</v>
      </c>
      <c r="O75" s="81" t="s">
        <v>2896</v>
      </c>
    </row>
    <row r="76" spans="1:15" ht="23.25" hidden="1" customHeight="1">
      <c r="A76" s="80">
        <v>44255</v>
      </c>
      <c r="B76" s="81" t="s">
        <v>2915</v>
      </c>
      <c r="C76" s="81" t="s">
        <v>2019</v>
      </c>
      <c r="D76" s="81" t="s">
        <v>461</v>
      </c>
      <c r="E76" s="81" t="s">
        <v>462</v>
      </c>
      <c r="F76" s="81" t="s">
        <v>2895</v>
      </c>
      <c r="G76" s="90" t="s">
        <v>2816</v>
      </c>
      <c r="H76" s="81" t="s">
        <v>2817</v>
      </c>
      <c r="I76" s="85">
        <v>121698.17</v>
      </c>
      <c r="J76" s="85">
        <v>823730.77</v>
      </c>
      <c r="K76" s="85">
        <v>343221.15416666667</v>
      </c>
      <c r="L76" s="85">
        <v>28067.01</v>
      </c>
      <c r="M76" s="85">
        <v>-315154.14416666667</v>
      </c>
      <c r="N76" s="82">
        <v>-91.822470829880487</v>
      </c>
      <c r="O76" s="81" t="s">
        <v>2896</v>
      </c>
    </row>
    <row r="77" spans="1:15" ht="23.25" hidden="1" customHeight="1">
      <c r="A77" s="80">
        <v>44255</v>
      </c>
      <c r="B77" s="81" t="s">
        <v>2915</v>
      </c>
      <c r="C77" s="81" t="s">
        <v>2019</v>
      </c>
      <c r="D77" s="81" t="s">
        <v>461</v>
      </c>
      <c r="E77" s="81" t="s">
        <v>462</v>
      </c>
      <c r="F77" s="81" t="s">
        <v>2895</v>
      </c>
      <c r="G77" s="90" t="s">
        <v>2818</v>
      </c>
      <c r="H77" s="81" t="s">
        <v>2819</v>
      </c>
      <c r="I77" s="85">
        <v>1422144.24</v>
      </c>
      <c r="J77" s="85">
        <v>2850459.75</v>
      </c>
      <c r="K77" s="85">
        <v>1187691.5625</v>
      </c>
      <c r="L77" s="85">
        <v>1332623</v>
      </c>
      <c r="M77" s="85">
        <v>144931.4375</v>
      </c>
      <c r="N77" s="82">
        <v>12.202784129823266</v>
      </c>
      <c r="O77" s="81" t="s">
        <v>2897</v>
      </c>
    </row>
    <row r="78" spans="1:15" ht="23.25" hidden="1" customHeight="1">
      <c r="A78" s="80">
        <v>44255</v>
      </c>
      <c r="B78" s="81" t="s">
        <v>2915</v>
      </c>
      <c r="C78" s="81" t="s">
        <v>2019</v>
      </c>
      <c r="D78" s="81" t="s">
        <v>461</v>
      </c>
      <c r="E78" s="81" t="s">
        <v>462</v>
      </c>
      <c r="F78" s="81" t="s">
        <v>2895</v>
      </c>
      <c r="G78" s="90" t="s">
        <v>2820</v>
      </c>
      <c r="H78" s="81" t="s">
        <v>2821</v>
      </c>
      <c r="I78" s="85">
        <v>25256685.59</v>
      </c>
      <c r="J78" s="85">
        <v>50402860</v>
      </c>
      <c r="K78" s="85">
        <v>21001191.666666664</v>
      </c>
      <c r="L78" s="85">
        <v>20148499</v>
      </c>
      <c r="M78" s="85">
        <v>-852692.66666666663</v>
      </c>
      <c r="N78" s="82">
        <v>-4.0602108689864034</v>
      </c>
      <c r="O78" s="81" t="s">
        <v>2896</v>
      </c>
    </row>
    <row r="79" spans="1:15" ht="23.25" hidden="1" customHeight="1">
      <c r="A79" s="80">
        <v>44255</v>
      </c>
      <c r="B79" s="81" t="s">
        <v>2915</v>
      </c>
      <c r="C79" s="81" t="s">
        <v>2019</v>
      </c>
      <c r="D79" s="81" t="s">
        <v>461</v>
      </c>
      <c r="E79" s="81" t="s">
        <v>462</v>
      </c>
      <c r="F79" s="81" t="s">
        <v>2895</v>
      </c>
      <c r="G79" s="90" t="s">
        <v>2822</v>
      </c>
      <c r="H79" s="81" t="s">
        <v>2846</v>
      </c>
      <c r="I79" s="85">
        <v>4296799.57</v>
      </c>
      <c r="J79" s="85">
        <v>6566930</v>
      </c>
      <c r="K79" s="85">
        <v>2736220.8333333335</v>
      </c>
      <c r="L79" s="85">
        <v>2764279</v>
      </c>
      <c r="M79" s="85">
        <v>28058.166666666668</v>
      </c>
      <c r="N79" s="82">
        <v>1.0254350206260763</v>
      </c>
      <c r="O79" s="81" t="s">
        <v>2897</v>
      </c>
    </row>
    <row r="80" spans="1:15" ht="23.25" hidden="1" customHeight="1">
      <c r="A80" s="80">
        <v>44255</v>
      </c>
      <c r="B80" s="81" t="s">
        <v>2915</v>
      </c>
      <c r="C80" s="81" t="s">
        <v>2019</v>
      </c>
      <c r="D80" s="81" t="s">
        <v>461</v>
      </c>
      <c r="E80" s="81" t="s">
        <v>462</v>
      </c>
      <c r="F80" s="81" t="s">
        <v>2895</v>
      </c>
      <c r="G80" s="90" t="s">
        <v>2823</v>
      </c>
      <c r="H80" s="81" t="s">
        <v>2824</v>
      </c>
      <c r="I80" s="85">
        <v>7514031.9000000004</v>
      </c>
      <c r="J80" s="85">
        <v>13734905</v>
      </c>
      <c r="K80" s="85">
        <v>5722877.083333333</v>
      </c>
      <c r="L80" s="85">
        <v>5527170</v>
      </c>
      <c r="M80" s="85">
        <v>-195707.08333333334</v>
      </c>
      <c r="N80" s="82">
        <v>-3.4197324262526756</v>
      </c>
      <c r="O80" s="81" t="s">
        <v>2896</v>
      </c>
    </row>
    <row r="81" spans="1:15" ht="23.25" hidden="1" customHeight="1">
      <c r="A81" s="80">
        <v>44255</v>
      </c>
      <c r="B81" s="81" t="s">
        <v>2915</v>
      </c>
      <c r="C81" s="81" t="s">
        <v>2019</v>
      </c>
      <c r="D81" s="81" t="s">
        <v>461</v>
      </c>
      <c r="E81" s="81" t="s">
        <v>462</v>
      </c>
      <c r="F81" s="81" t="s">
        <v>2895</v>
      </c>
      <c r="G81" s="90" t="s">
        <v>2825</v>
      </c>
      <c r="H81" s="81" t="s">
        <v>2826</v>
      </c>
      <c r="I81" s="85">
        <v>1599329.32</v>
      </c>
      <c r="J81" s="85">
        <v>3059610</v>
      </c>
      <c r="K81" s="85">
        <v>1274837.5</v>
      </c>
      <c r="L81" s="85">
        <v>1246495.3</v>
      </c>
      <c r="M81" s="85">
        <v>-28342.2</v>
      </c>
      <c r="N81" s="82">
        <v>-2.2232009962053985</v>
      </c>
      <c r="O81" s="81" t="s">
        <v>2896</v>
      </c>
    </row>
    <row r="82" spans="1:15" ht="23.25" hidden="1" customHeight="1">
      <c r="A82" s="80">
        <v>44255</v>
      </c>
      <c r="B82" s="81" t="s">
        <v>2915</v>
      </c>
      <c r="C82" s="81" t="s">
        <v>2019</v>
      </c>
      <c r="D82" s="81" t="s">
        <v>461</v>
      </c>
      <c r="E82" s="81" t="s">
        <v>462</v>
      </c>
      <c r="F82" s="81" t="s">
        <v>2895</v>
      </c>
      <c r="G82" s="90" t="s">
        <v>2827</v>
      </c>
      <c r="H82" s="81" t="s">
        <v>2828</v>
      </c>
      <c r="I82" s="85">
        <v>1599767.19</v>
      </c>
      <c r="J82" s="85">
        <v>2959800</v>
      </c>
      <c r="K82" s="85">
        <v>1233250</v>
      </c>
      <c r="L82" s="85">
        <v>1351677.9100000001</v>
      </c>
      <c r="M82" s="85">
        <v>118427.91</v>
      </c>
      <c r="N82" s="82">
        <v>9.6029118183661044</v>
      </c>
      <c r="O82" s="81" t="s">
        <v>2897</v>
      </c>
    </row>
    <row r="83" spans="1:15" ht="23.25" hidden="1" customHeight="1">
      <c r="A83" s="80">
        <v>44255</v>
      </c>
      <c r="B83" s="81" t="s">
        <v>2915</v>
      </c>
      <c r="C83" s="81" t="s">
        <v>2019</v>
      </c>
      <c r="D83" s="81" t="s">
        <v>461</v>
      </c>
      <c r="E83" s="81" t="s">
        <v>462</v>
      </c>
      <c r="F83" s="81" t="s">
        <v>2895</v>
      </c>
      <c r="G83" s="90" t="s">
        <v>2829</v>
      </c>
      <c r="H83" s="81" t="s">
        <v>2830</v>
      </c>
      <c r="I83" s="85">
        <v>1517625.24</v>
      </c>
      <c r="J83" s="85">
        <v>2875722</v>
      </c>
      <c r="K83" s="85">
        <v>1198217.5</v>
      </c>
      <c r="L83" s="85">
        <v>974721.77000000014</v>
      </c>
      <c r="M83" s="85">
        <v>-223495.73</v>
      </c>
      <c r="N83" s="82">
        <v>-18.652350679238118</v>
      </c>
      <c r="O83" s="81" t="s">
        <v>2896</v>
      </c>
    </row>
    <row r="84" spans="1:15" ht="23.25" hidden="1" customHeight="1">
      <c r="A84" s="80">
        <v>44255</v>
      </c>
      <c r="B84" s="81" t="s">
        <v>2915</v>
      </c>
      <c r="C84" s="81" t="s">
        <v>2019</v>
      </c>
      <c r="D84" s="81" t="s">
        <v>461</v>
      </c>
      <c r="E84" s="81" t="s">
        <v>462</v>
      </c>
      <c r="F84" s="81" t="s">
        <v>2895</v>
      </c>
      <c r="G84" s="90" t="s">
        <v>2831</v>
      </c>
      <c r="H84" s="81" t="s">
        <v>2832</v>
      </c>
      <c r="I84" s="85">
        <v>1182348.47</v>
      </c>
      <c r="J84" s="85">
        <v>2235615.21</v>
      </c>
      <c r="K84" s="85">
        <v>931506.33750000002</v>
      </c>
      <c r="L84" s="85">
        <v>1196058.1299999999</v>
      </c>
      <c r="M84" s="85">
        <v>264551.79249999998</v>
      </c>
      <c r="N84" s="82">
        <v>28.400428622956095</v>
      </c>
      <c r="O84" s="81" t="s">
        <v>2897</v>
      </c>
    </row>
    <row r="85" spans="1:15" ht="23.25" hidden="1" customHeight="1">
      <c r="A85" s="80">
        <v>44255</v>
      </c>
      <c r="B85" s="81" t="s">
        <v>2915</v>
      </c>
      <c r="C85" s="81" t="s">
        <v>2019</v>
      </c>
      <c r="D85" s="81" t="s">
        <v>461</v>
      </c>
      <c r="E85" s="81" t="s">
        <v>462</v>
      </c>
      <c r="F85" s="81" t="s">
        <v>2895</v>
      </c>
      <c r="G85" s="90" t="s">
        <v>2833</v>
      </c>
      <c r="H85" s="81" t="s">
        <v>2834</v>
      </c>
      <c r="I85" s="85">
        <v>1810497.44</v>
      </c>
      <c r="J85" s="85">
        <v>3492158.57</v>
      </c>
      <c r="K85" s="85">
        <v>1455066.0708333333</v>
      </c>
      <c r="L85" s="85">
        <v>1347138.12</v>
      </c>
      <c r="M85" s="85">
        <v>-107927.95083333334</v>
      </c>
      <c r="N85" s="82">
        <v>-7.4173917595042083</v>
      </c>
      <c r="O85" s="81" t="s">
        <v>2896</v>
      </c>
    </row>
    <row r="86" spans="1:15" ht="23.25" hidden="1" customHeight="1">
      <c r="A86" s="80">
        <v>44255</v>
      </c>
      <c r="B86" s="81" t="s">
        <v>2915</v>
      </c>
      <c r="C86" s="81" t="s">
        <v>2019</v>
      </c>
      <c r="D86" s="81" t="s">
        <v>461</v>
      </c>
      <c r="E86" s="81" t="s">
        <v>462</v>
      </c>
      <c r="F86" s="81" t="s">
        <v>2895</v>
      </c>
      <c r="G86" s="90" t="s">
        <v>2835</v>
      </c>
      <c r="H86" s="81" t="s">
        <v>2836</v>
      </c>
      <c r="I86" s="85">
        <v>42426.48</v>
      </c>
      <c r="J86" s="85">
        <v>74974.95</v>
      </c>
      <c r="K86" s="85">
        <v>31239.5625</v>
      </c>
      <c r="L86" s="85">
        <v>10368.299999999999</v>
      </c>
      <c r="M86" s="85">
        <v>-20871.262500000001</v>
      </c>
      <c r="N86" s="82">
        <v>-66.810354658455921</v>
      </c>
      <c r="O86" s="81" t="s">
        <v>2896</v>
      </c>
    </row>
    <row r="87" spans="1:15" ht="23.25" hidden="1" customHeight="1">
      <c r="A87" s="80">
        <v>44255</v>
      </c>
      <c r="B87" s="81" t="s">
        <v>2915</v>
      </c>
      <c r="C87" s="81" t="s">
        <v>2019</v>
      </c>
      <c r="D87" s="81" t="s">
        <v>461</v>
      </c>
      <c r="E87" s="81" t="s">
        <v>462</v>
      </c>
      <c r="F87" s="81" t="s">
        <v>2895</v>
      </c>
      <c r="G87" s="90" t="s">
        <v>2837</v>
      </c>
      <c r="H87" s="81" t="s">
        <v>2838</v>
      </c>
      <c r="I87" s="85">
        <v>4885278.09</v>
      </c>
      <c r="J87" s="85">
        <v>9088582</v>
      </c>
      <c r="K87" s="85">
        <v>3786909.1666666665</v>
      </c>
      <c r="L87" s="85">
        <v>2888923.72</v>
      </c>
      <c r="M87" s="85">
        <v>-897985.44666666677</v>
      </c>
      <c r="N87" s="82">
        <v>-23.712885816511314</v>
      </c>
      <c r="O87" s="81" t="s">
        <v>2896</v>
      </c>
    </row>
    <row r="88" spans="1:15" ht="23.25" hidden="1" customHeight="1">
      <c r="A88" s="80">
        <v>44255</v>
      </c>
      <c r="B88" s="81" t="s">
        <v>2915</v>
      </c>
      <c r="C88" s="81" t="s">
        <v>2019</v>
      </c>
      <c r="D88" s="81" t="s">
        <v>461</v>
      </c>
      <c r="E88" s="81" t="s">
        <v>462</v>
      </c>
      <c r="F88" s="81" t="s">
        <v>2895</v>
      </c>
      <c r="G88" s="90" t="s">
        <v>2872</v>
      </c>
      <c r="H88" s="81" t="s">
        <v>2873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3"/>
      <c r="O88" s="81" t="s">
        <v>2897</v>
      </c>
    </row>
    <row r="89" spans="1:15" ht="23.25" hidden="1" customHeight="1">
      <c r="A89" s="80">
        <v>44255</v>
      </c>
      <c r="B89" s="81" t="s">
        <v>2915</v>
      </c>
      <c r="C89" s="81" t="s">
        <v>2019</v>
      </c>
      <c r="D89" s="81" t="s">
        <v>461</v>
      </c>
      <c r="E89" s="81" t="s">
        <v>462</v>
      </c>
      <c r="F89" s="81" t="s">
        <v>1944</v>
      </c>
      <c r="G89" s="89" t="s">
        <v>2852</v>
      </c>
      <c r="H89" s="81" t="s">
        <v>2898</v>
      </c>
      <c r="I89" s="85">
        <v>5708565.1600000001</v>
      </c>
      <c r="J89" s="85">
        <v>5708565.1600000001</v>
      </c>
      <c r="K89" s="85">
        <v>2378568.8166666664</v>
      </c>
      <c r="L89" s="85">
        <v>20190352.250000015</v>
      </c>
      <c r="M89" s="85">
        <v>17811783.433333334</v>
      </c>
      <c r="N89" s="82">
        <v>748.84457025274628</v>
      </c>
      <c r="O89" s="81" t="s">
        <v>2896</v>
      </c>
    </row>
    <row r="90" spans="1:15" ht="23.25" hidden="1" customHeight="1">
      <c r="A90" s="80">
        <v>44255</v>
      </c>
      <c r="B90" s="81" t="s">
        <v>2915</v>
      </c>
      <c r="C90" s="81" t="s">
        <v>2019</v>
      </c>
      <c r="D90" s="81" t="s">
        <v>461</v>
      </c>
      <c r="E90" s="81" t="s">
        <v>462</v>
      </c>
      <c r="F90" s="81" t="s">
        <v>1944</v>
      </c>
      <c r="G90" s="89" t="s">
        <v>2853</v>
      </c>
      <c r="H90" s="81" t="s">
        <v>2899</v>
      </c>
      <c r="I90" s="85">
        <v>19266999</v>
      </c>
      <c r="J90" s="85">
        <v>19266999</v>
      </c>
      <c r="K90" s="85">
        <v>8027916.25</v>
      </c>
      <c r="L90" s="85">
        <v>32460942.300000001</v>
      </c>
      <c r="M90" s="85">
        <v>24433026.050000001</v>
      </c>
      <c r="N90" s="82">
        <v>304.35078405308474</v>
      </c>
      <c r="O90" s="81" t="s">
        <v>2896</v>
      </c>
    </row>
    <row r="91" spans="1:15" ht="23.25" hidden="1" customHeight="1">
      <c r="A91" s="80">
        <v>44255</v>
      </c>
      <c r="B91" s="81" t="s">
        <v>2915</v>
      </c>
      <c r="C91" s="81" t="s">
        <v>2019</v>
      </c>
      <c r="D91" s="81" t="s">
        <v>461</v>
      </c>
      <c r="E91" s="81" t="s">
        <v>462</v>
      </c>
      <c r="F91" s="81" t="s">
        <v>1944</v>
      </c>
      <c r="G91" s="89" t="s">
        <v>2854</v>
      </c>
      <c r="H91" s="81" t="s">
        <v>2900</v>
      </c>
      <c r="I91" s="85">
        <v>28839156.949999999</v>
      </c>
      <c r="J91" s="85">
        <v>-28839156.949999999</v>
      </c>
      <c r="K91" s="85">
        <v>-12016315.395833334</v>
      </c>
      <c r="L91" s="85">
        <v>-25183957.939999998</v>
      </c>
      <c r="M91" s="85">
        <v>-13167642.544166666</v>
      </c>
      <c r="N91" s="82">
        <v>109.58136592130859</v>
      </c>
      <c r="O91" s="81" t="s">
        <v>2896</v>
      </c>
    </row>
    <row r="92" spans="1:15" ht="23.25" hidden="1" customHeight="1">
      <c r="A92" s="80">
        <v>44255</v>
      </c>
      <c r="B92" s="81" t="s">
        <v>2915</v>
      </c>
      <c r="C92" s="81" t="s">
        <v>2019</v>
      </c>
      <c r="D92" s="81" t="s">
        <v>463</v>
      </c>
      <c r="E92" s="81" t="s">
        <v>464</v>
      </c>
      <c r="F92" s="81" t="s">
        <v>2895</v>
      </c>
      <c r="G92" s="89" t="s">
        <v>2790</v>
      </c>
      <c r="H92" s="81" t="s">
        <v>2791</v>
      </c>
      <c r="I92" s="85">
        <v>18098428.879999999</v>
      </c>
      <c r="J92" s="85">
        <v>28970000</v>
      </c>
      <c r="K92" s="85">
        <v>12070833.333333334</v>
      </c>
      <c r="L92" s="85">
        <v>19264448.369999997</v>
      </c>
      <c r="M92" s="85">
        <v>7193615.0366666662</v>
      </c>
      <c r="N92" s="82">
        <v>59.595015837072836</v>
      </c>
      <c r="O92" s="81" t="s">
        <v>2896</v>
      </c>
    </row>
    <row r="93" spans="1:15" ht="23.25" hidden="1" customHeight="1">
      <c r="A93" s="80">
        <v>44255</v>
      </c>
      <c r="B93" s="81" t="s">
        <v>2915</v>
      </c>
      <c r="C93" s="81" t="s">
        <v>2019</v>
      </c>
      <c r="D93" s="81" t="s">
        <v>463</v>
      </c>
      <c r="E93" s="81" t="s">
        <v>464</v>
      </c>
      <c r="F93" s="81" t="s">
        <v>2895</v>
      </c>
      <c r="G93" s="89" t="s">
        <v>2792</v>
      </c>
      <c r="H93" s="81" t="s">
        <v>2793</v>
      </c>
      <c r="I93" s="85">
        <v>75018.77</v>
      </c>
      <c r="J93" s="85">
        <v>150000</v>
      </c>
      <c r="K93" s="85">
        <v>62500</v>
      </c>
      <c r="L93" s="85">
        <v>92900</v>
      </c>
      <c r="M93" s="85">
        <v>30400</v>
      </c>
      <c r="N93" s="82">
        <v>48.64</v>
      </c>
      <c r="O93" s="81" t="s">
        <v>2896</v>
      </c>
    </row>
    <row r="94" spans="1:15" ht="23.25" hidden="1" customHeight="1">
      <c r="A94" s="80">
        <v>44255</v>
      </c>
      <c r="B94" s="81" t="s">
        <v>2915</v>
      </c>
      <c r="C94" s="81" t="s">
        <v>2019</v>
      </c>
      <c r="D94" s="81" t="s">
        <v>463</v>
      </c>
      <c r="E94" s="81" t="s">
        <v>464</v>
      </c>
      <c r="F94" s="81" t="s">
        <v>2895</v>
      </c>
      <c r="G94" s="89" t="s">
        <v>2794</v>
      </c>
      <c r="H94" s="81" t="s">
        <v>2795</v>
      </c>
      <c r="I94" s="85">
        <v>17709.64</v>
      </c>
      <c r="J94" s="85">
        <v>60000</v>
      </c>
      <c r="K94" s="85">
        <v>25000</v>
      </c>
      <c r="L94" s="85">
        <v>110913</v>
      </c>
      <c r="M94" s="85">
        <v>85913</v>
      </c>
      <c r="N94" s="82">
        <v>343.65199999999999</v>
      </c>
      <c r="O94" s="81" t="s">
        <v>2896</v>
      </c>
    </row>
    <row r="95" spans="1:15" ht="23.25" hidden="1" customHeight="1">
      <c r="A95" s="80">
        <v>44255</v>
      </c>
      <c r="B95" s="81" t="s">
        <v>2915</v>
      </c>
      <c r="C95" s="81" t="s">
        <v>2019</v>
      </c>
      <c r="D95" s="81" t="s">
        <v>463</v>
      </c>
      <c r="E95" s="81" t="s">
        <v>464</v>
      </c>
      <c r="F95" s="81" t="s">
        <v>2895</v>
      </c>
      <c r="G95" s="89" t="s">
        <v>2865</v>
      </c>
      <c r="H95" s="81" t="s">
        <v>2796</v>
      </c>
      <c r="I95" s="85">
        <v>259061.56</v>
      </c>
      <c r="J95" s="85">
        <v>530000</v>
      </c>
      <c r="K95" s="85">
        <v>220833.33333333334</v>
      </c>
      <c r="L95" s="85">
        <v>149865.70000000001</v>
      </c>
      <c r="M95" s="85">
        <v>-70967.633333333331</v>
      </c>
      <c r="N95" s="82">
        <v>-32.136286792452829</v>
      </c>
      <c r="O95" s="81" t="s">
        <v>2897</v>
      </c>
    </row>
    <row r="96" spans="1:15" ht="23.25" hidden="1" customHeight="1">
      <c r="A96" s="80">
        <v>44255</v>
      </c>
      <c r="B96" s="81" t="s">
        <v>2915</v>
      </c>
      <c r="C96" s="81" t="s">
        <v>2019</v>
      </c>
      <c r="D96" s="81" t="s">
        <v>463</v>
      </c>
      <c r="E96" s="81" t="s">
        <v>464</v>
      </c>
      <c r="F96" s="81" t="s">
        <v>2895</v>
      </c>
      <c r="G96" s="89" t="s">
        <v>2797</v>
      </c>
      <c r="H96" s="81" t="s">
        <v>2798</v>
      </c>
      <c r="I96" s="85">
        <v>2890043.26</v>
      </c>
      <c r="J96" s="85">
        <v>5470000</v>
      </c>
      <c r="K96" s="85">
        <v>2279166.6666666665</v>
      </c>
      <c r="L96" s="85">
        <v>2117293.0100000002</v>
      </c>
      <c r="M96" s="85">
        <v>-161873.65666666668</v>
      </c>
      <c r="N96" s="82">
        <v>-7.1023176599634379</v>
      </c>
      <c r="O96" s="81" t="s">
        <v>2897</v>
      </c>
    </row>
    <row r="97" spans="1:15" ht="23.25" hidden="1" customHeight="1">
      <c r="A97" s="80">
        <v>44255</v>
      </c>
      <c r="B97" s="81" t="s">
        <v>2915</v>
      </c>
      <c r="C97" s="81" t="s">
        <v>2019</v>
      </c>
      <c r="D97" s="81" t="s">
        <v>463</v>
      </c>
      <c r="E97" s="81" t="s">
        <v>464</v>
      </c>
      <c r="F97" s="81" t="s">
        <v>2895</v>
      </c>
      <c r="G97" s="89" t="s">
        <v>2799</v>
      </c>
      <c r="H97" s="81" t="s">
        <v>2800</v>
      </c>
      <c r="I97" s="85">
        <v>23636.6</v>
      </c>
      <c r="J97" s="85">
        <v>1613506.35</v>
      </c>
      <c r="K97" s="85">
        <v>672294.3125</v>
      </c>
      <c r="L97" s="85">
        <v>780126.36</v>
      </c>
      <c r="M97" s="85">
        <v>107832.0475</v>
      </c>
      <c r="N97" s="82">
        <v>16.039410938791782</v>
      </c>
      <c r="O97" s="81" t="s">
        <v>2896</v>
      </c>
    </row>
    <row r="98" spans="1:15" ht="23.25" hidden="1" customHeight="1">
      <c r="A98" s="80">
        <v>44255</v>
      </c>
      <c r="B98" s="81" t="s">
        <v>2915</v>
      </c>
      <c r="C98" s="81" t="s">
        <v>2019</v>
      </c>
      <c r="D98" s="81" t="s">
        <v>463</v>
      </c>
      <c r="E98" s="81" t="s">
        <v>464</v>
      </c>
      <c r="F98" s="81" t="s">
        <v>2895</v>
      </c>
      <c r="G98" s="89" t="s">
        <v>2801</v>
      </c>
      <c r="H98" s="81" t="s">
        <v>2802</v>
      </c>
      <c r="I98" s="85">
        <v>266927.75</v>
      </c>
      <c r="J98" s="85">
        <v>570000</v>
      </c>
      <c r="K98" s="85">
        <v>237500</v>
      </c>
      <c r="L98" s="85">
        <v>249137</v>
      </c>
      <c r="M98" s="85">
        <v>11637</v>
      </c>
      <c r="N98" s="82">
        <v>4.8997894736842111</v>
      </c>
      <c r="O98" s="81" t="s">
        <v>2896</v>
      </c>
    </row>
    <row r="99" spans="1:15" ht="23.25" hidden="1" customHeight="1">
      <c r="A99" s="80">
        <v>44255</v>
      </c>
      <c r="B99" s="81" t="s">
        <v>2915</v>
      </c>
      <c r="C99" s="81" t="s">
        <v>2019</v>
      </c>
      <c r="D99" s="81" t="s">
        <v>463</v>
      </c>
      <c r="E99" s="81" t="s">
        <v>464</v>
      </c>
      <c r="F99" s="81" t="s">
        <v>2895</v>
      </c>
      <c r="G99" s="89" t="s">
        <v>2803</v>
      </c>
      <c r="H99" s="81" t="s">
        <v>2804</v>
      </c>
      <c r="I99" s="85">
        <v>3560317.57</v>
      </c>
      <c r="J99" s="85">
        <v>6270000</v>
      </c>
      <c r="K99" s="85">
        <v>2612500</v>
      </c>
      <c r="L99" s="85">
        <v>2229123.8800000004</v>
      </c>
      <c r="M99" s="85">
        <v>-383376.12</v>
      </c>
      <c r="N99" s="82">
        <v>-14.674684019138756</v>
      </c>
      <c r="O99" s="81" t="s">
        <v>2897</v>
      </c>
    </row>
    <row r="100" spans="1:15" ht="23.25" hidden="1" customHeight="1">
      <c r="A100" s="80">
        <v>44255</v>
      </c>
      <c r="B100" s="81" t="s">
        <v>2915</v>
      </c>
      <c r="C100" s="81" t="s">
        <v>2019</v>
      </c>
      <c r="D100" s="81" t="s">
        <v>463</v>
      </c>
      <c r="E100" s="81" t="s">
        <v>464</v>
      </c>
      <c r="F100" s="81" t="s">
        <v>2895</v>
      </c>
      <c r="G100" s="89" t="s">
        <v>2805</v>
      </c>
      <c r="H100" s="81" t="s">
        <v>2806</v>
      </c>
      <c r="I100" s="85">
        <v>20512073.989999998</v>
      </c>
      <c r="J100" s="85">
        <v>38763800</v>
      </c>
      <c r="K100" s="85">
        <v>16151583.333333334</v>
      </c>
      <c r="L100" s="85">
        <v>14818640.24</v>
      </c>
      <c r="M100" s="85">
        <v>-1332943.0933333335</v>
      </c>
      <c r="N100" s="82">
        <v>-8.2527085167088874</v>
      </c>
      <c r="O100" s="81" t="s">
        <v>2897</v>
      </c>
    </row>
    <row r="101" spans="1:15" ht="23.25" hidden="1" customHeight="1">
      <c r="A101" s="80">
        <v>44255</v>
      </c>
      <c r="B101" s="81" t="s">
        <v>2915</v>
      </c>
      <c r="C101" s="81" t="s">
        <v>2019</v>
      </c>
      <c r="D101" s="81" t="s">
        <v>463</v>
      </c>
      <c r="E101" s="81" t="s">
        <v>464</v>
      </c>
      <c r="F101" s="81" t="s">
        <v>2895</v>
      </c>
      <c r="G101" s="89" t="s">
        <v>2807</v>
      </c>
      <c r="H101" s="81" t="s">
        <v>2808</v>
      </c>
      <c r="I101" s="85">
        <v>3642291.82</v>
      </c>
      <c r="J101" s="85">
        <v>4539000</v>
      </c>
      <c r="K101" s="85">
        <v>1891250</v>
      </c>
      <c r="L101" s="85">
        <v>2099312.52</v>
      </c>
      <c r="M101" s="85">
        <v>208062.52</v>
      </c>
      <c r="N101" s="82">
        <v>11.001322934567083</v>
      </c>
      <c r="O101" s="81" t="s">
        <v>2896</v>
      </c>
    </row>
    <row r="102" spans="1:15" ht="23.25" hidden="1" customHeight="1">
      <c r="A102" s="80">
        <v>44255</v>
      </c>
      <c r="B102" s="81" t="s">
        <v>2915</v>
      </c>
      <c r="C102" s="81" t="s">
        <v>2019</v>
      </c>
      <c r="D102" s="81" t="s">
        <v>463</v>
      </c>
      <c r="E102" s="81" t="s">
        <v>464</v>
      </c>
      <c r="F102" s="81" t="s">
        <v>2895</v>
      </c>
      <c r="G102" s="89" t="s">
        <v>2870</v>
      </c>
      <c r="H102" s="81" t="s">
        <v>2871</v>
      </c>
      <c r="I102" s="85">
        <v>0</v>
      </c>
      <c r="J102" s="86"/>
      <c r="K102" s="86"/>
      <c r="L102" s="85">
        <v>0</v>
      </c>
      <c r="M102" s="86"/>
      <c r="N102" s="83"/>
      <c r="O102" s="81" t="s">
        <v>2901</v>
      </c>
    </row>
    <row r="103" spans="1:15" ht="23.25" hidden="1" customHeight="1">
      <c r="A103" s="80">
        <v>44255</v>
      </c>
      <c r="B103" s="81" t="s">
        <v>2915</v>
      </c>
      <c r="C103" s="81" t="s">
        <v>2019</v>
      </c>
      <c r="D103" s="81" t="s">
        <v>463</v>
      </c>
      <c r="E103" s="81" t="s">
        <v>464</v>
      </c>
      <c r="F103" s="81" t="s">
        <v>2895</v>
      </c>
      <c r="G103" s="89" t="s">
        <v>2809</v>
      </c>
      <c r="H103" s="81" t="s">
        <v>2810</v>
      </c>
      <c r="I103" s="85">
        <v>927903.64</v>
      </c>
      <c r="J103" s="85">
        <v>1576202.88</v>
      </c>
      <c r="K103" s="85">
        <v>656751.19999999995</v>
      </c>
      <c r="L103" s="85">
        <v>1576202.88</v>
      </c>
      <c r="M103" s="85">
        <v>919451.68</v>
      </c>
      <c r="N103" s="82">
        <v>140</v>
      </c>
      <c r="O103" s="81" t="s">
        <v>2896</v>
      </c>
    </row>
    <row r="104" spans="1:15" ht="23.25" hidden="1" customHeight="1">
      <c r="A104" s="80">
        <v>44255</v>
      </c>
      <c r="B104" s="81" t="s">
        <v>2915</v>
      </c>
      <c r="C104" s="81" t="s">
        <v>2019</v>
      </c>
      <c r="D104" s="81" t="s">
        <v>463</v>
      </c>
      <c r="E104" s="81" t="s">
        <v>464</v>
      </c>
      <c r="F104" s="81" t="s">
        <v>2895</v>
      </c>
      <c r="G104" s="90" t="s">
        <v>2812</v>
      </c>
      <c r="H104" s="81" t="s">
        <v>2813</v>
      </c>
      <c r="I104" s="85">
        <v>5243583.8899999997</v>
      </c>
      <c r="J104" s="85">
        <v>10038933.52</v>
      </c>
      <c r="K104" s="85">
        <v>4182888.9666666668</v>
      </c>
      <c r="L104" s="85">
        <v>1747866.94</v>
      </c>
      <c r="M104" s="85">
        <v>-2435022.0266666664</v>
      </c>
      <c r="N104" s="82">
        <v>-58.213881508003048</v>
      </c>
      <c r="O104" s="81" t="s">
        <v>2896</v>
      </c>
    </row>
    <row r="105" spans="1:15" ht="23.25" hidden="1" customHeight="1">
      <c r="A105" s="80">
        <v>44255</v>
      </c>
      <c r="B105" s="81" t="s">
        <v>2915</v>
      </c>
      <c r="C105" s="81" t="s">
        <v>2019</v>
      </c>
      <c r="D105" s="81" t="s">
        <v>463</v>
      </c>
      <c r="E105" s="81" t="s">
        <v>464</v>
      </c>
      <c r="F105" s="81" t="s">
        <v>2895</v>
      </c>
      <c r="G105" s="90" t="s">
        <v>2814</v>
      </c>
      <c r="H105" s="81" t="s">
        <v>2815</v>
      </c>
      <c r="I105" s="85">
        <v>536597.35</v>
      </c>
      <c r="J105" s="85">
        <v>1899780</v>
      </c>
      <c r="K105" s="85">
        <v>791575</v>
      </c>
      <c r="L105" s="85">
        <v>642759.32999999996</v>
      </c>
      <c r="M105" s="85">
        <v>-148815.67000000001</v>
      </c>
      <c r="N105" s="82">
        <v>-18.799945677920601</v>
      </c>
      <c r="O105" s="81" t="s">
        <v>2896</v>
      </c>
    </row>
    <row r="106" spans="1:15" ht="23.25" hidden="1" customHeight="1">
      <c r="A106" s="80">
        <v>44255</v>
      </c>
      <c r="B106" s="81" t="s">
        <v>2915</v>
      </c>
      <c r="C106" s="81" t="s">
        <v>2019</v>
      </c>
      <c r="D106" s="81" t="s">
        <v>463</v>
      </c>
      <c r="E106" s="81" t="s">
        <v>464</v>
      </c>
      <c r="F106" s="81" t="s">
        <v>2895</v>
      </c>
      <c r="G106" s="90" t="s">
        <v>2816</v>
      </c>
      <c r="H106" s="81" t="s">
        <v>2817</v>
      </c>
      <c r="I106" s="85">
        <v>70450.41</v>
      </c>
      <c r="J106" s="85">
        <v>447659.83</v>
      </c>
      <c r="K106" s="85">
        <v>186524.92916666667</v>
      </c>
      <c r="L106" s="85">
        <v>46169.81</v>
      </c>
      <c r="M106" s="85">
        <v>-140355.11916666667</v>
      </c>
      <c r="N106" s="82">
        <v>-75.247378349761689</v>
      </c>
      <c r="O106" s="81" t="s">
        <v>2896</v>
      </c>
    </row>
    <row r="107" spans="1:15" ht="23.25" hidden="1" customHeight="1">
      <c r="A107" s="80">
        <v>44255</v>
      </c>
      <c r="B107" s="81" t="s">
        <v>2915</v>
      </c>
      <c r="C107" s="81" t="s">
        <v>2019</v>
      </c>
      <c r="D107" s="81" t="s">
        <v>463</v>
      </c>
      <c r="E107" s="81" t="s">
        <v>464</v>
      </c>
      <c r="F107" s="81" t="s">
        <v>2895</v>
      </c>
      <c r="G107" s="90" t="s">
        <v>2818</v>
      </c>
      <c r="H107" s="81" t="s">
        <v>2819</v>
      </c>
      <c r="I107" s="85">
        <v>1524209.77</v>
      </c>
      <c r="J107" s="85">
        <v>2275533</v>
      </c>
      <c r="K107" s="85">
        <v>948138.75</v>
      </c>
      <c r="L107" s="85">
        <v>1329701.8899999999</v>
      </c>
      <c r="M107" s="85">
        <v>381563.14</v>
      </c>
      <c r="N107" s="82">
        <v>40.243386318721811</v>
      </c>
      <c r="O107" s="81" t="s">
        <v>2897</v>
      </c>
    </row>
    <row r="108" spans="1:15" ht="23.25" hidden="1" customHeight="1">
      <c r="A108" s="80">
        <v>44255</v>
      </c>
      <c r="B108" s="81" t="s">
        <v>2915</v>
      </c>
      <c r="C108" s="81" t="s">
        <v>2019</v>
      </c>
      <c r="D108" s="81" t="s">
        <v>463</v>
      </c>
      <c r="E108" s="81" t="s">
        <v>464</v>
      </c>
      <c r="F108" s="81" t="s">
        <v>2895</v>
      </c>
      <c r="G108" s="90" t="s">
        <v>2820</v>
      </c>
      <c r="H108" s="81" t="s">
        <v>2821</v>
      </c>
      <c r="I108" s="85">
        <v>19609337.739999998</v>
      </c>
      <c r="J108" s="85">
        <v>38763800</v>
      </c>
      <c r="K108" s="85">
        <v>16151583.333333334</v>
      </c>
      <c r="L108" s="85">
        <v>14818640.24</v>
      </c>
      <c r="M108" s="85">
        <v>-1332943.0933333335</v>
      </c>
      <c r="N108" s="82">
        <v>-8.2527085167088874</v>
      </c>
      <c r="O108" s="81" t="s">
        <v>2896</v>
      </c>
    </row>
    <row r="109" spans="1:15" ht="23.25" hidden="1" customHeight="1">
      <c r="A109" s="80">
        <v>44255</v>
      </c>
      <c r="B109" s="81" t="s">
        <v>2915</v>
      </c>
      <c r="C109" s="81" t="s">
        <v>2019</v>
      </c>
      <c r="D109" s="81" t="s">
        <v>463</v>
      </c>
      <c r="E109" s="81" t="s">
        <v>464</v>
      </c>
      <c r="F109" s="81" t="s">
        <v>2895</v>
      </c>
      <c r="G109" s="90" t="s">
        <v>2822</v>
      </c>
      <c r="H109" s="81" t="s">
        <v>2846</v>
      </c>
      <c r="I109" s="85">
        <v>3913337.35</v>
      </c>
      <c r="J109" s="85">
        <v>4556000</v>
      </c>
      <c r="K109" s="85">
        <v>1898333.3333333333</v>
      </c>
      <c r="L109" s="85">
        <v>1815530</v>
      </c>
      <c r="M109" s="85">
        <v>-82803.333333333328</v>
      </c>
      <c r="N109" s="82">
        <v>-4.3618964003511858</v>
      </c>
      <c r="O109" s="81" t="s">
        <v>2896</v>
      </c>
    </row>
    <row r="110" spans="1:15" ht="23.25" hidden="1" customHeight="1">
      <c r="A110" s="80">
        <v>44255</v>
      </c>
      <c r="B110" s="81" t="s">
        <v>2915</v>
      </c>
      <c r="C110" s="81" t="s">
        <v>2019</v>
      </c>
      <c r="D110" s="81" t="s">
        <v>463</v>
      </c>
      <c r="E110" s="81" t="s">
        <v>464</v>
      </c>
      <c r="F110" s="81" t="s">
        <v>2895</v>
      </c>
      <c r="G110" s="90" t="s">
        <v>2823</v>
      </c>
      <c r="H110" s="81" t="s">
        <v>2824</v>
      </c>
      <c r="I110" s="85">
        <v>5412611.6500000004</v>
      </c>
      <c r="J110" s="85">
        <v>8881000</v>
      </c>
      <c r="K110" s="85">
        <v>3700416.6666666665</v>
      </c>
      <c r="L110" s="85">
        <v>4126143</v>
      </c>
      <c r="M110" s="85">
        <v>425726.33333333337</v>
      </c>
      <c r="N110" s="82">
        <v>11.504821529107081</v>
      </c>
      <c r="O110" s="81" t="s">
        <v>2897</v>
      </c>
    </row>
    <row r="111" spans="1:15" ht="23.25" hidden="1" customHeight="1">
      <c r="A111" s="80">
        <v>44255</v>
      </c>
      <c r="B111" s="81" t="s">
        <v>2915</v>
      </c>
      <c r="C111" s="81" t="s">
        <v>2019</v>
      </c>
      <c r="D111" s="81" t="s">
        <v>463</v>
      </c>
      <c r="E111" s="81" t="s">
        <v>464</v>
      </c>
      <c r="F111" s="81" t="s">
        <v>2895</v>
      </c>
      <c r="G111" s="90" t="s">
        <v>2825</v>
      </c>
      <c r="H111" s="81" t="s">
        <v>2826</v>
      </c>
      <c r="I111" s="85">
        <v>1000265.33</v>
      </c>
      <c r="J111" s="85">
        <v>1049800</v>
      </c>
      <c r="K111" s="85">
        <v>437416.66666666674</v>
      </c>
      <c r="L111" s="85">
        <v>729291.6</v>
      </c>
      <c r="M111" s="85">
        <v>291874.93333333335</v>
      </c>
      <c r="N111" s="82">
        <v>66.726980377214716</v>
      </c>
      <c r="O111" s="81" t="s">
        <v>2897</v>
      </c>
    </row>
    <row r="112" spans="1:15" ht="23.25" hidden="1" customHeight="1">
      <c r="A112" s="80">
        <v>44255</v>
      </c>
      <c r="B112" s="81" t="s">
        <v>2915</v>
      </c>
      <c r="C112" s="81" t="s">
        <v>2019</v>
      </c>
      <c r="D112" s="81" t="s">
        <v>463</v>
      </c>
      <c r="E112" s="81" t="s">
        <v>464</v>
      </c>
      <c r="F112" s="81" t="s">
        <v>2895</v>
      </c>
      <c r="G112" s="90" t="s">
        <v>2827</v>
      </c>
      <c r="H112" s="81" t="s">
        <v>2828</v>
      </c>
      <c r="I112" s="85">
        <v>1085632.22</v>
      </c>
      <c r="J112" s="85">
        <v>2868300.76</v>
      </c>
      <c r="K112" s="85">
        <v>1195125.3166666667</v>
      </c>
      <c r="L112" s="85">
        <v>755607.44</v>
      </c>
      <c r="M112" s="85">
        <v>-439517.87666666665</v>
      </c>
      <c r="N112" s="82">
        <v>-36.775882038255986</v>
      </c>
      <c r="O112" s="81" t="s">
        <v>2896</v>
      </c>
    </row>
    <row r="113" spans="1:15" ht="23.25" hidden="1" customHeight="1">
      <c r="A113" s="80">
        <v>44255</v>
      </c>
      <c r="B113" s="81" t="s">
        <v>2915</v>
      </c>
      <c r="C113" s="81" t="s">
        <v>2019</v>
      </c>
      <c r="D113" s="81" t="s">
        <v>463</v>
      </c>
      <c r="E113" s="81" t="s">
        <v>464</v>
      </c>
      <c r="F113" s="81" t="s">
        <v>2895</v>
      </c>
      <c r="G113" s="90" t="s">
        <v>2829</v>
      </c>
      <c r="H113" s="81" t="s">
        <v>2830</v>
      </c>
      <c r="I113" s="85">
        <v>1313351.6799999999</v>
      </c>
      <c r="J113" s="85">
        <v>2200000</v>
      </c>
      <c r="K113" s="85">
        <v>916666.66666666663</v>
      </c>
      <c r="L113" s="85">
        <v>1056058.4100000001</v>
      </c>
      <c r="M113" s="85">
        <v>139391.74333333332</v>
      </c>
      <c r="N113" s="82">
        <v>15.206372</v>
      </c>
      <c r="O113" s="81" t="s">
        <v>2897</v>
      </c>
    </row>
    <row r="114" spans="1:15" ht="23.25" hidden="1" customHeight="1">
      <c r="A114" s="80">
        <v>44255</v>
      </c>
      <c r="B114" s="81" t="s">
        <v>2915</v>
      </c>
      <c r="C114" s="81" t="s">
        <v>2019</v>
      </c>
      <c r="D114" s="81" t="s">
        <v>463</v>
      </c>
      <c r="E114" s="81" t="s">
        <v>464</v>
      </c>
      <c r="F114" s="81" t="s">
        <v>2895</v>
      </c>
      <c r="G114" s="90" t="s">
        <v>2831</v>
      </c>
      <c r="H114" s="81" t="s">
        <v>2832</v>
      </c>
      <c r="I114" s="85">
        <v>1261672.18</v>
      </c>
      <c r="J114" s="85">
        <v>2028200</v>
      </c>
      <c r="K114" s="85">
        <v>845083.33333333337</v>
      </c>
      <c r="L114" s="85">
        <v>859210.60000000009</v>
      </c>
      <c r="M114" s="85">
        <v>14127.266666666666</v>
      </c>
      <c r="N114" s="82">
        <v>1.6717010156789271</v>
      </c>
      <c r="O114" s="81" t="s">
        <v>2897</v>
      </c>
    </row>
    <row r="115" spans="1:15" ht="23.25" hidden="1" customHeight="1">
      <c r="A115" s="80">
        <v>44255</v>
      </c>
      <c r="B115" s="81" t="s">
        <v>2915</v>
      </c>
      <c r="C115" s="81" t="s">
        <v>2019</v>
      </c>
      <c r="D115" s="81" t="s">
        <v>463</v>
      </c>
      <c r="E115" s="81" t="s">
        <v>464</v>
      </c>
      <c r="F115" s="81" t="s">
        <v>2895</v>
      </c>
      <c r="G115" s="90" t="s">
        <v>2833</v>
      </c>
      <c r="H115" s="81" t="s">
        <v>2834</v>
      </c>
      <c r="I115" s="85">
        <v>6708160.8300000001</v>
      </c>
      <c r="J115" s="85">
        <v>9877173.4700000007</v>
      </c>
      <c r="K115" s="85">
        <v>4115488.9458333333</v>
      </c>
      <c r="L115" s="85">
        <v>3420580.11</v>
      </c>
      <c r="M115" s="85">
        <v>-694908.83583333332</v>
      </c>
      <c r="N115" s="82">
        <v>-16.885207200881528</v>
      </c>
      <c r="O115" s="81" t="s">
        <v>2896</v>
      </c>
    </row>
    <row r="116" spans="1:15" ht="23.25" hidden="1" customHeight="1">
      <c r="A116" s="80">
        <v>44255</v>
      </c>
      <c r="B116" s="81" t="s">
        <v>2915</v>
      </c>
      <c r="C116" s="81" t="s">
        <v>2019</v>
      </c>
      <c r="D116" s="81" t="s">
        <v>463</v>
      </c>
      <c r="E116" s="81" t="s">
        <v>464</v>
      </c>
      <c r="F116" s="81" t="s">
        <v>2895</v>
      </c>
      <c r="G116" s="90" t="s">
        <v>2835</v>
      </c>
      <c r="H116" s="81" t="s">
        <v>2836</v>
      </c>
      <c r="I116" s="85">
        <v>29394.18</v>
      </c>
      <c r="J116" s="85">
        <v>60000</v>
      </c>
      <c r="K116" s="85">
        <v>25000</v>
      </c>
      <c r="L116" s="85">
        <v>44950.2</v>
      </c>
      <c r="M116" s="85">
        <v>19950.2</v>
      </c>
      <c r="N116" s="82">
        <v>79.800799999999995</v>
      </c>
      <c r="O116" s="81" t="s">
        <v>2897</v>
      </c>
    </row>
    <row r="117" spans="1:15" ht="23.25" hidden="1" customHeight="1">
      <c r="A117" s="80">
        <v>44255</v>
      </c>
      <c r="B117" s="81" t="s">
        <v>2915</v>
      </c>
      <c r="C117" s="81" t="s">
        <v>2019</v>
      </c>
      <c r="D117" s="81" t="s">
        <v>463</v>
      </c>
      <c r="E117" s="81" t="s">
        <v>464</v>
      </c>
      <c r="F117" s="81" t="s">
        <v>2895</v>
      </c>
      <c r="G117" s="90" t="s">
        <v>2837</v>
      </c>
      <c r="H117" s="81" t="s">
        <v>2838</v>
      </c>
      <c r="I117" s="85">
        <v>2564808.92</v>
      </c>
      <c r="J117" s="85">
        <v>3460000</v>
      </c>
      <c r="K117" s="85">
        <v>1441666.6666666667</v>
      </c>
      <c r="L117" s="85">
        <v>1380278.8900000001</v>
      </c>
      <c r="M117" s="85">
        <v>-61387.776666666672</v>
      </c>
      <c r="N117" s="82">
        <v>-4.2581116763005777</v>
      </c>
      <c r="O117" s="81" t="s">
        <v>2896</v>
      </c>
    </row>
    <row r="118" spans="1:15" ht="23.25" hidden="1" customHeight="1">
      <c r="A118" s="80">
        <v>44255</v>
      </c>
      <c r="B118" s="81" t="s">
        <v>2915</v>
      </c>
      <c r="C118" s="81" t="s">
        <v>2019</v>
      </c>
      <c r="D118" s="81" t="s">
        <v>463</v>
      </c>
      <c r="E118" s="81" t="s">
        <v>464</v>
      </c>
      <c r="F118" s="81" t="s">
        <v>2895</v>
      </c>
      <c r="G118" s="90" t="s">
        <v>2872</v>
      </c>
      <c r="H118" s="81" t="s">
        <v>2873</v>
      </c>
      <c r="I118" s="85">
        <v>0</v>
      </c>
      <c r="J118" s="86"/>
      <c r="K118" s="86"/>
      <c r="L118" s="85">
        <v>0</v>
      </c>
      <c r="M118" s="86"/>
      <c r="N118" s="83"/>
      <c r="O118" s="81" t="s">
        <v>2901</v>
      </c>
    </row>
    <row r="119" spans="1:15" ht="23.25" hidden="1" customHeight="1">
      <c r="A119" s="80">
        <v>44255</v>
      </c>
      <c r="B119" s="81" t="s">
        <v>2915</v>
      </c>
      <c r="C119" s="81" t="s">
        <v>2019</v>
      </c>
      <c r="D119" s="81" t="s">
        <v>463</v>
      </c>
      <c r="E119" s="81" t="s">
        <v>464</v>
      </c>
      <c r="F119" s="81" t="s">
        <v>1944</v>
      </c>
      <c r="G119" s="87" t="s">
        <v>2852</v>
      </c>
      <c r="H119" s="81" t="s">
        <v>2898</v>
      </c>
      <c r="I119" s="85">
        <v>11697254.869999999</v>
      </c>
      <c r="J119" s="85">
        <v>11697254.869999999</v>
      </c>
      <c r="K119" s="85">
        <v>4873856.1958333338</v>
      </c>
      <c r="L119" s="85">
        <v>22052131.359999996</v>
      </c>
      <c r="M119" s="85">
        <v>17178275.164166667</v>
      </c>
      <c r="N119" s="82">
        <v>352.45757104718018</v>
      </c>
      <c r="O119" s="81" t="s">
        <v>2896</v>
      </c>
    </row>
    <row r="120" spans="1:15" ht="23.25" hidden="1" customHeight="1">
      <c r="A120" s="80">
        <v>44255</v>
      </c>
      <c r="B120" s="81" t="s">
        <v>2915</v>
      </c>
      <c r="C120" s="81" t="s">
        <v>2019</v>
      </c>
      <c r="D120" s="81" t="s">
        <v>463</v>
      </c>
      <c r="E120" s="81" t="s">
        <v>464</v>
      </c>
      <c r="F120" s="81" t="s">
        <v>1944</v>
      </c>
      <c r="G120" s="87" t="s">
        <v>2853</v>
      </c>
      <c r="H120" s="81" t="s">
        <v>2899</v>
      </c>
      <c r="I120" s="85">
        <v>12664163.289999999</v>
      </c>
      <c r="J120" s="85">
        <v>12664163.289999999</v>
      </c>
      <c r="K120" s="85">
        <v>5276734.7041666666</v>
      </c>
      <c r="L120" s="85">
        <v>22852029.399999999</v>
      </c>
      <c r="M120" s="85">
        <v>17575294.695833333</v>
      </c>
      <c r="N120" s="82">
        <v>333.0714102786967</v>
      </c>
      <c r="O120" s="81" t="s">
        <v>2896</v>
      </c>
    </row>
    <row r="121" spans="1:15" ht="23.25" hidden="1" customHeight="1">
      <c r="A121" s="80">
        <v>44255</v>
      </c>
      <c r="B121" s="81" t="s">
        <v>2915</v>
      </c>
      <c r="C121" s="81" t="s">
        <v>2019</v>
      </c>
      <c r="D121" s="81" t="s">
        <v>463</v>
      </c>
      <c r="E121" s="81" t="s">
        <v>464</v>
      </c>
      <c r="F121" s="81" t="s">
        <v>1944</v>
      </c>
      <c r="G121" s="87" t="s">
        <v>2854</v>
      </c>
      <c r="H121" s="81" t="s">
        <v>2900</v>
      </c>
      <c r="I121" s="85">
        <v>10686795.52</v>
      </c>
      <c r="J121" s="85">
        <v>-10686795.52</v>
      </c>
      <c r="K121" s="85">
        <v>-4452831.4666666668</v>
      </c>
      <c r="L121" s="85">
        <v>-11914977.33</v>
      </c>
      <c r="M121" s="85">
        <v>-7462145.8633333333</v>
      </c>
      <c r="N121" s="82">
        <v>167.58204120667969</v>
      </c>
      <c r="O121" s="81" t="s">
        <v>2896</v>
      </c>
    </row>
    <row r="122" spans="1:15" ht="23.25" hidden="1" customHeight="1">
      <c r="A122" s="80">
        <v>44255</v>
      </c>
      <c r="B122" s="81" t="s">
        <v>2915</v>
      </c>
      <c r="C122" s="81" t="s">
        <v>2019</v>
      </c>
      <c r="D122" s="81" t="s">
        <v>465</v>
      </c>
      <c r="E122" s="81" t="s">
        <v>1613</v>
      </c>
      <c r="F122" s="81" t="s">
        <v>2895</v>
      </c>
      <c r="G122" s="87" t="s">
        <v>2790</v>
      </c>
      <c r="H122" s="81" t="s">
        <v>2791</v>
      </c>
      <c r="I122" s="85">
        <v>20610120.059999999</v>
      </c>
      <c r="J122" s="85">
        <v>31615023.41</v>
      </c>
      <c r="K122" s="85">
        <v>13172926.420833334</v>
      </c>
      <c r="L122" s="85">
        <v>24009324.990000006</v>
      </c>
      <c r="M122" s="85">
        <v>10836398.569166668</v>
      </c>
      <c r="N122" s="82">
        <v>82.262651615730675</v>
      </c>
      <c r="O122" s="81" t="s">
        <v>2896</v>
      </c>
    </row>
    <row r="123" spans="1:15" ht="23.25" hidden="1" customHeight="1">
      <c r="A123" s="80">
        <v>44255</v>
      </c>
      <c r="B123" s="81" t="s">
        <v>2915</v>
      </c>
      <c r="C123" s="81" t="s">
        <v>2019</v>
      </c>
      <c r="D123" s="81" t="s">
        <v>465</v>
      </c>
      <c r="E123" s="81" t="s">
        <v>1613</v>
      </c>
      <c r="F123" s="81" t="s">
        <v>2895</v>
      </c>
      <c r="G123" s="87" t="s">
        <v>2792</v>
      </c>
      <c r="H123" s="81" t="s">
        <v>2793</v>
      </c>
      <c r="I123" s="85">
        <v>53129.29</v>
      </c>
      <c r="J123" s="85">
        <v>90250</v>
      </c>
      <c r="K123" s="85">
        <v>37604.166666666664</v>
      </c>
      <c r="L123" s="85">
        <v>33350</v>
      </c>
      <c r="M123" s="85">
        <v>-4254.1666666666661</v>
      </c>
      <c r="N123" s="82">
        <v>-11.313019390581719</v>
      </c>
      <c r="O123" s="81" t="s">
        <v>2897</v>
      </c>
    </row>
    <row r="124" spans="1:15" ht="23.25" hidden="1" customHeight="1">
      <c r="A124" s="80">
        <v>44255</v>
      </c>
      <c r="B124" s="81" t="s">
        <v>2915</v>
      </c>
      <c r="C124" s="81" t="s">
        <v>2019</v>
      </c>
      <c r="D124" s="81" t="s">
        <v>465</v>
      </c>
      <c r="E124" s="81" t="s">
        <v>1613</v>
      </c>
      <c r="F124" s="81" t="s">
        <v>2895</v>
      </c>
      <c r="G124" s="87" t="s">
        <v>2794</v>
      </c>
      <c r="H124" s="81" t="s">
        <v>2795</v>
      </c>
      <c r="I124" s="85">
        <v>20606.21</v>
      </c>
      <c r="J124" s="85">
        <v>165000</v>
      </c>
      <c r="K124" s="85">
        <v>68750</v>
      </c>
      <c r="L124" s="85">
        <v>29949</v>
      </c>
      <c r="M124" s="85">
        <v>-38801</v>
      </c>
      <c r="N124" s="82">
        <v>-56.43781818181818</v>
      </c>
      <c r="O124" s="81" t="s">
        <v>2897</v>
      </c>
    </row>
    <row r="125" spans="1:15" ht="23.25" hidden="1" customHeight="1">
      <c r="A125" s="80">
        <v>44255</v>
      </c>
      <c r="B125" s="81" t="s">
        <v>2915</v>
      </c>
      <c r="C125" s="81" t="s">
        <v>2019</v>
      </c>
      <c r="D125" s="81" t="s">
        <v>465</v>
      </c>
      <c r="E125" s="81" t="s">
        <v>1613</v>
      </c>
      <c r="F125" s="81" t="s">
        <v>2895</v>
      </c>
      <c r="G125" s="87" t="s">
        <v>2865</v>
      </c>
      <c r="H125" s="81" t="s">
        <v>2796</v>
      </c>
      <c r="I125" s="85">
        <v>585999.18000000005</v>
      </c>
      <c r="J125" s="85">
        <v>1564529.29</v>
      </c>
      <c r="K125" s="85">
        <v>651887.20416666672</v>
      </c>
      <c r="L125" s="85">
        <v>572657</v>
      </c>
      <c r="M125" s="85">
        <v>-79230.204166666677</v>
      </c>
      <c r="N125" s="82">
        <v>-12.153974439174609</v>
      </c>
      <c r="O125" s="81" t="s">
        <v>2897</v>
      </c>
    </row>
    <row r="126" spans="1:15" ht="23.25" hidden="1" customHeight="1">
      <c r="A126" s="80">
        <v>44255</v>
      </c>
      <c r="B126" s="81" t="s">
        <v>2915</v>
      </c>
      <c r="C126" s="81" t="s">
        <v>2019</v>
      </c>
      <c r="D126" s="81" t="s">
        <v>465</v>
      </c>
      <c r="E126" s="81" t="s">
        <v>1613</v>
      </c>
      <c r="F126" s="81" t="s">
        <v>2895</v>
      </c>
      <c r="G126" s="87" t="s">
        <v>2797</v>
      </c>
      <c r="H126" s="81" t="s">
        <v>2798</v>
      </c>
      <c r="I126" s="85">
        <v>2500831.17</v>
      </c>
      <c r="J126" s="85">
        <v>5694923.6299999999</v>
      </c>
      <c r="K126" s="85">
        <v>2372884.8458333337</v>
      </c>
      <c r="L126" s="85">
        <v>1921072.4200000002</v>
      </c>
      <c r="M126" s="85">
        <v>-451812.42583333334</v>
      </c>
      <c r="N126" s="82">
        <v>-19.04063851335615</v>
      </c>
      <c r="O126" s="81" t="s">
        <v>2897</v>
      </c>
    </row>
    <row r="127" spans="1:15" ht="23.25" hidden="1" customHeight="1">
      <c r="A127" s="80">
        <v>44255</v>
      </c>
      <c r="B127" s="81" t="s">
        <v>2915</v>
      </c>
      <c r="C127" s="81" t="s">
        <v>2019</v>
      </c>
      <c r="D127" s="81" t="s">
        <v>465</v>
      </c>
      <c r="E127" s="81" t="s">
        <v>1613</v>
      </c>
      <c r="F127" s="81" t="s">
        <v>2895</v>
      </c>
      <c r="G127" s="87" t="s">
        <v>2799</v>
      </c>
      <c r="H127" s="81" t="s">
        <v>2800</v>
      </c>
      <c r="I127" s="85">
        <v>1443166.45</v>
      </c>
      <c r="J127" s="85">
        <v>2997436.05</v>
      </c>
      <c r="K127" s="85">
        <v>1248931.6875</v>
      </c>
      <c r="L127" s="85">
        <v>1205549.8199999998</v>
      </c>
      <c r="M127" s="85">
        <v>-43381.8675</v>
      </c>
      <c r="N127" s="82">
        <v>-3.4735180421947618</v>
      </c>
      <c r="O127" s="81" t="s">
        <v>2897</v>
      </c>
    </row>
    <row r="128" spans="1:15" ht="23.25" hidden="1" customHeight="1">
      <c r="A128" s="80">
        <v>44255</v>
      </c>
      <c r="B128" s="81" t="s">
        <v>2915</v>
      </c>
      <c r="C128" s="81" t="s">
        <v>2019</v>
      </c>
      <c r="D128" s="81" t="s">
        <v>465</v>
      </c>
      <c r="E128" s="81" t="s">
        <v>1613</v>
      </c>
      <c r="F128" s="81" t="s">
        <v>2895</v>
      </c>
      <c r="G128" s="87" t="s">
        <v>2801</v>
      </c>
      <c r="H128" s="81" t="s">
        <v>2802</v>
      </c>
      <c r="I128" s="85">
        <v>401873.78</v>
      </c>
      <c r="J128" s="85">
        <v>738126.25</v>
      </c>
      <c r="K128" s="85">
        <v>307552.60416666669</v>
      </c>
      <c r="L128" s="85">
        <v>474204.5</v>
      </c>
      <c r="M128" s="85">
        <v>166651.89583333334</v>
      </c>
      <c r="N128" s="82">
        <v>54.186468778206986</v>
      </c>
      <c r="O128" s="81" t="s">
        <v>2896</v>
      </c>
    </row>
    <row r="129" spans="1:15" ht="23.25" hidden="1" customHeight="1">
      <c r="A129" s="80">
        <v>44255</v>
      </c>
      <c r="B129" s="81" t="s">
        <v>2915</v>
      </c>
      <c r="C129" s="81" t="s">
        <v>2019</v>
      </c>
      <c r="D129" s="81" t="s">
        <v>465</v>
      </c>
      <c r="E129" s="81" t="s">
        <v>1613</v>
      </c>
      <c r="F129" s="81" t="s">
        <v>2895</v>
      </c>
      <c r="G129" s="87" t="s">
        <v>2803</v>
      </c>
      <c r="H129" s="81" t="s">
        <v>2804</v>
      </c>
      <c r="I129" s="85">
        <v>1992840.38</v>
      </c>
      <c r="J129" s="85">
        <v>4138655.16</v>
      </c>
      <c r="K129" s="85">
        <v>1724439.65</v>
      </c>
      <c r="L129" s="85">
        <v>2084217.86</v>
      </c>
      <c r="M129" s="85">
        <v>359778.21</v>
      </c>
      <c r="N129" s="82">
        <v>20.863485132692233</v>
      </c>
      <c r="O129" s="81" t="s">
        <v>2896</v>
      </c>
    </row>
    <row r="130" spans="1:15" ht="23.25" hidden="1" customHeight="1">
      <c r="A130" s="80">
        <v>44255</v>
      </c>
      <c r="B130" s="81" t="s">
        <v>2915</v>
      </c>
      <c r="C130" s="81" t="s">
        <v>2019</v>
      </c>
      <c r="D130" s="81" t="s">
        <v>465</v>
      </c>
      <c r="E130" s="81" t="s">
        <v>1613</v>
      </c>
      <c r="F130" s="81" t="s">
        <v>2895</v>
      </c>
      <c r="G130" s="87" t="s">
        <v>2805</v>
      </c>
      <c r="H130" s="81" t="s">
        <v>2806</v>
      </c>
      <c r="I130" s="85">
        <v>16369449.08</v>
      </c>
      <c r="J130" s="85">
        <v>38036654.950000003</v>
      </c>
      <c r="K130" s="85">
        <v>15848606.229166666</v>
      </c>
      <c r="L130" s="85">
        <v>13709551.27</v>
      </c>
      <c r="M130" s="85">
        <v>-2139054.959166667</v>
      </c>
      <c r="N130" s="82">
        <v>-13.496801726514596</v>
      </c>
      <c r="O130" s="81" t="s">
        <v>2897</v>
      </c>
    </row>
    <row r="131" spans="1:15" ht="23.25" hidden="1" customHeight="1">
      <c r="A131" s="80">
        <v>44255</v>
      </c>
      <c r="B131" s="81" t="s">
        <v>2915</v>
      </c>
      <c r="C131" s="81" t="s">
        <v>2019</v>
      </c>
      <c r="D131" s="81" t="s">
        <v>465</v>
      </c>
      <c r="E131" s="81" t="s">
        <v>1613</v>
      </c>
      <c r="F131" s="81" t="s">
        <v>2895</v>
      </c>
      <c r="G131" s="87" t="s">
        <v>2807</v>
      </c>
      <c r="H131" s="81" t="s">
        <v>2808</v>
      </c>
      <c r="I131" s="85">
        <v>3868975.9</v>
      </c>
      <c r="J131" s="85">
        <v>7771871.75</v>
      </c>
      <c r="K131" s="85">
        <v>3238279.8958333335</v>
      </c>
      <c r="L131" s="85">
        <v>2556061</v>
      </c>
      <c r="M131" s="85">
        <v>-682218.89583333337</v>
      </c>
      <c r="N131" s="82">
        <v>-21.067323325298052</v>
      </c>
      <c r="O131" s="81" t="s">
        <v>2897</v>
      </c>
    </row>
    <row r="132" spans="1:15" ht="23.25" hidden="1" customHeight="1">
      <c r="A132" s="80">
        <v>44255</v>
      </c>
      <c r="B132" s="81" t="s">
        <v>2915</v>
      </c>
      <c r="C132" s="81" t="s">
        <v>2019</v>
      </c>
      <c r="D132" s="81" t="s">
        <v>465</v>
      </c>
      <c r="E132" s="81" t="s">
        <v>1613</v>
      </c>
      <c r="F132" s="81" t="s">
        <v>2895</v>
      </c>
      <c r="G132" s="87" t="s">
        <v>2870</v>
      </c>
      <c r="H132" s="81" t="s">
        <v>2871</v>
      </c>
      <c r="I132" s="85">
        <v>0</v>
      </c>
      <c r="J132" s="86"/>
      <c r="K132" s="86"/>
      <c r="L132" s="85">
        <v>0</v>
      </c>
      <c r="M132" s="86"/>
      <c r="N132" s="83"/>
      <c r="O132" s="81" t="s">
        <v>2901</v>
      </c>
    </row>
    <row r="133" spans="1:15" ht="23.25" hidden="1" customHeight="1">
      <c r="A133" s="80">
        <v>44255</v>
      </c>
      <c r="B133" s="81" t="s">
        <v>2915</v>
      </c>
      <c r="C133" s="81" t="s">
        <v>2019</v>
      </c>
      <c r="D133" s="81" t="s">
        <v>465</v>
      </c>
      <c r="E133" s="81" t="s">
        <v>1613</v>
      </c>
      <c r="F133" s="81" t="s">
        <v>2895</v>
      </c>
      <c r="G133" s="87" t="s">
        <v>2809</v>
      </c>
      <c r="H133" s="81" t="s">
        <v>2810</v>
      </c>
      <c r="I133" s="85">
        <v>1224722.8899999999</v>
      </c>
      <c r="J133" s="85">
        <v>2531027.44</v>
      </c>
      <c r="K133" s="85">
        <v>1054594.7666666666</v>
      </c>
      <c r="L133" s="85">
        <v>255000</v>
      </c>
      <c r="M133" s="85">
        <v>-799594.7666666666</v>
      </c>
      <c r="N133" s="82">
        <v>-75.820096205673693</v>
      </c>
      <c r="O133" s="81" t="s">
        <v>2897</v>
      </c>
    </row>
    <row r="134" spans="1:15" ht="23.25" hidden="1" customHeight="1">
      <c r="A134" s="80">
        <v>44255</v>
      </c>
      <c r="B134" s="81" t="s">
        <v>2915</v>
      </c>
      <c r="C134" s="81" t="s">
        <v>2019</v>
      </c>
      <c r="D134" s="81" t="s">
        <v>465</v>
      </c>
      <c r="E134" s="81" t="s">
        <v>1613</v>
      </c>
      <c r="F134" s="81" t="s">
        <v>2895</v>
      </c>
      <c r="G134" s="89" t="s">
        <v>2812</v>
      </c>
      <c r="H134" s="81" t="s">
        <v>2813</v>
      </c>
      <c r="I134" s="85">
        <v>4528633.5</v>
      </c>
      <c r="J134" s="85">
        <v>8541768.2799999993</v>
      </c>
      <c r="K134" s="85">
        <v>3559070.1166666667</v>
      </c>
      <c r="L134" s="85">
        <v>3089068.38</v>
      </c>
      <c r="M134" s="85">
        <v>-470001.73666666669</v>
      </c>
      <c r="N134" s="82">
        <v>-13.205745356510654</v>
      </c>
      <c r="O134" s="81" t="s">
        <v>2896</v>
      </c>
    </row>
    <row r="135" spans="1:15" ht="23.25" hidden="1" customHeight="1">
      <c r="A135" s="80">
        <v>44255</v>
      </c>
      <c r="B135" s="81" t="s">
        <v>2915</v>
      </c>
      <c r="C135" s="81" t="s">
        <v>2019</v>
      </c>
      <c r="D135" s="81" t="s">
        <v>465</v>
      </c>
      <c r="E135" s="81" t="s">
        <v>1613</v>
      </c>
      <c r="F135" s="81" t="s">
        <v>2895</v>
      </c>
      <c r="G135" s="89" t="s">
        <v>2814</v>
      </c>
      <c r="H135" s="81" t="s">
        <v>2815</v>
      </c>
      <c r="I135" s="85">
        <v>805720.47</v>
      </c>
      <c r="J135" s="85">
        <v>1746773</v>
      </c>
      <c r="K135" s="85">
        <v>727822.08333333349</v>
      </c>
      <c r="L135" s="85">
        <v>761080.99</v>
      </c>
      <c r="M135" s="85">
        <v>33258.906666666669</v>
      </c>
      <c r="N135" s="82">
        <v>4.5696479164722605</v>
      </c>
      <c r="O135" s="81" t="s">
        <v>2897</v>
      </c>
    </row>
    <row r="136" spans="1:15" ht="23.25" hidden="1" customHeight="1">
      <c r="A136" s="80">
        <v>44255</v>
      </c>
      <c r="B136" s="81" t="s">
        <v>2915</v>
      </c>
      <c r="C136" s="81" t="s">
        <v>2019</v>
      </c>
      <c r="D136" s="81" t="s">
        <v>465</v>
      </c>
      <c r="E136" s="81" t="s">
        <v>1613</v>
      </c>
      <c r="F136" s="81" t="s">
        <v>2895</v>
      </c>
      <c r="G136" s="89" t="s">
        <v>2816</v>
      </c>
      <c r="H136" s="81" t="s">
        <v>2817</v>
      </c>
      <c r="I136" s="85">
        <v>122185.38</v>
      </c>
      <c r="J136" s="85">
        <v>671819.64</v>
      </c>
      <c r="K136" s="85">
        <v>279924.84999999998</v>
      </c>
      <c r="L136" s="85">
        <v>101861.09</v>
      </c>
      <c r="M136" s="85">
        <v>-178063.76</v>
      </c>
      <c r="N136" s="82">
        <v>-63.611272811256306</v>
      </c>
      <c r="O136" s="81" t="s">
        <v>2896</v>
      </c>
    </row>
    <row r="137" spans="1:15" ht="23.25" hidden="1" customHeight="1">
      <c r="A137" s="80">
        <v>44255</v>
      </c>
      <c r="B137" s="81" t="s">
        <v>2915</v>
      </c>
      <c r="C137" s="81" t="s">
        <v>2019</v>
      </c>
      <c r="D137" s="81" t="s">
        <v>465</v>
      </c>
      <c r="E137" s="81" t="s">
        <v>1613</v>
      </c>
      <c r="F137" s="81" t="s">
        <v>2895</v>
      </c>
      <c r="G137" s="89" t="s">
        <v>2818</v>
      </c>
      <c r="H137" s="81" t="s">
        <v>2819</v>
      </c>
      <c r="I137" s="85">
        <v>1403726.31</v>
      </c>
      <c r="J137" s="85">
        <v>2903348.64</v>
      </c>
      <c r="K137" s="85">
        <v>1209728.6000000001</v>
      </c>
      <c r="L137" s="85">
        <v>1024516.02</v>
      </c>
      <c r="M137" s="85">
        <v>-185212.58</v>
      </c>
      <c r="N137" s="82">
        <v>-15.310258846488377</v>
      </c>
      <c r="O137" s="81" t="s">
        <v>2896</v>
      </c>
    </row>
    <row r="138" spans="1:15" ht="23.25" hidden="1" customHeight="1">
      <c r="A138" s="80">
        <v>44255</v>
      </c>
      <c r="B138" s="81" t="s">
        <v>2915</v>
      </c>
      <c r="C138" s="81" t="s">
        <v>2019</v>
      </c>
      <c r="D138" s="81" t="s">
        <v>465</v>
      </c>
      <c r="E138" s="81" t="s">
        <v>1613</v>
      </c>
      <c r="F138" s="81" t="s">
        <v>2895</v>
      </c>
      <c r="G138" s="89" t="s">
        <v>2820</v>
      </c>
      <c r="H138" s="81" t="s">
        <v>2821</v>
      </c>
      <c r="I138" s="85">
        <v>19146572.77</v>
      </c>
      <c r="J138" s="85">
        <v>38036654.950000003</v>
      </c>
      <c r="K138" s="85">
        <v>15848606.229166666</v>
      </c>
      <c r="L138" s="85">
        <v>13716869.470000001</v>
      </c>
      <c r="M138" s="85">
        <v>-2131736.7591666668</v>
      </c>
      <c r="N138" s="82">
        <v>-13.450626057221156</v>
      </c>
      <c r="O138" s="81" t="s">
        <v>2896</v>
      </c>
    </row>
    <row r="139" spans="1:15" ht="23.25" hidden="1" customHeight="1">
      <c r="A139" s="80">
        <v>44255</v>
      </c>
      <c r="B139" s="81" t="s">
        <v>2915</v>
      </c>
      <c r="C139" s="81" t="s">
        <v>2019</v>
      </c>
      <c r="D139" s="81" t="s">
        <v>465</v>
      </c>
      <c r="E139" s="81" t="s">
        <v>1613</v>
      </c>
      <c r="F139" s="81" t="s">
        <v>2895</v>
      </c>
      <c r="G139" s="89" t="s">
        <v>2822</v>
      </c>
      <c r="H139" s="81" t="s">
        <v>2846</v>
      </c>
      <c r="I139" s="85">
        <v>3591845.7</v>
      </c>
      <c r="J139" s="85">
        <v>5417172</v>
      </c>
      <c r="K139" s="85">
        <v>2257155</v>
      </c>
      <c r="L139" s="85">
        <v>2438139.2600000002</v>
      </c>
      <c r="M139" s="85">
        <v>180984.26</v>
      </c>
      <c r="N139" s="82">
        <v>8.0182468638618083</v>
      </c>
      <c r="O139" s="81" t="s">
        <v>2897</v>
      </c>
    </row>
    <row r="140" spans="1:15" ht="23.25" hidden="1" customHeight="1">
      <c r="A140" s="80">
        <v>44255</v>
      </c>
      <c r="B140" s="81" t="s">
        <v>2915</v>
      </c>
      <c r="C140" s="81" t="s">
        <v>2019</v>
      </c>
      <c r="D140" s="81" t="s">
        <v>465</v>
      </c>
      <c r="E140" s="81" t="s">
        <v>1613</v>
      </c>
      <c r="F140" s="81" t="s">
        <v>2895</v>
      </c>
      <c r="G140" s="89" t="s">
        <v>2823</v>
      </c>
      <c r="H140" s="81" t="s">
        <v>2824</v>
      </c>
      <c r="I140" s="85">
        <v>6763671.4299999997</v>
      </c>
      <c r="J140" s="85">
        <v>12230800.5</v>
      </c>
      <c r="K140" s="85">
        <v>5096166.875</v>
      </c>
      <c r="L140" s="85">
        <v>5723102.25</v>
      </c>
      <c r="M140" s="85">
        <v>626935.375</v>
      </c>
      <c r="N140" s="82">
        <v>12.302096661620798</v>
      </c>
      <c r="O140" s="81" t="s">
        <v>2897</v>
      </c>
    </row>
    <row r="141" spans="1:15" ht="23.25" hidden="1" customHeight="1">
      <c r="A141" s="80">
        <v>44255</v>
      </c>
      <c r="B141" s="81" t="s">
        <v>2915</v>
      </c>
      <c r="C141" s="81" t="s">
        <v>2019</v>
      </c>
      <c r="D141" s="81" t="s">
        <v>465</v>
      </c>
      <c r="E141" s="81" t="s">
        <v>1613</v>
      </c>
      <c r="F141" s="81" t="s">
        <v>2895</v>
      </c>
      <c r="G141" s="89" t="s">
        <v>2825</v>
      </c>
      <c r="H141" s="81" t="s">
        <v>2826</v>
      </c>
      <c r="I141" s="85">
        <v>1356642.36</v>
      </c>
      <c r="J141" s="85">
        <v>2684313.54</v>
      </c>
      <c r="K141" s="85">
        <v>1118463.9750000001</v>
      </c>
      <c r="L141" s="85">
        <v>847929.61</v>
      </c>
      <c r="M141" s="85">
        <v>-270534.36499999999</v>
      </c>
      <c r="N141" s="82">
        <v>-24.188026708683221</v>
      </c>
      <c r="O141" s="81" t="s">
        <v>2896</v>
      </c>
    </row>
    <row r="142" spans="1:15" ht="23.25" hidden="1" customHeight="1">
      <c r="A142" s="80">
        <v>44255</v>
      </c>
      <c r="B142" s="81" t="s">
        <v>2915</v>
      </c>
      <c r="C142" s="81" t="s">
        <v>2019</v>
      </c>
      <c r="D142" s="81" t="s">
        <v>465</v>
      </c>
      <c r="E142" s="81" t="s">
        <v>1613</v>
      </c>
      <c r="F142" s="81" t="s">
        <v>2895</v>
      </c>
      <c r="G142" s="89" t="s">
        <v>2827</v>
      </c>
      <c r="H142" s="81" t="s">
        <v>2828</v>
      </c>
      <c r="I142" s="85">
        <v>3170241.45</v>
      </c>
      <c r="J142" s="85">
        <v>6517834.0099999998</v>
      </c>
      <c r="K142" s="85">
        <v>2715764.1708333334</v>
      </c>
      <c r="L142" s="85">
        <v>2688093.61</v>
      </c>
      <c r="M142" s="85">
        <v>-27670.560833333333</v>
      </c>
      <c r="N142" s="82">
        <v>-1.0188867328948747</v>
      </c>
      <c r="O142" s="81" t="s">
        <v>2896</v>
      </c>
    </row>
    <row r="143" spans="1:15" ht="23.25" hidden="1" customHeight="1">
      <c r="A143" s="80">
        <v>44255</v>
      </c>
      <c r="B143" s="81" t="s">
        <v>2915</v>
      </c>
      <c r="C143" s="81" t="s">
        <v>2019</v>
      </c>
      <c r="D143" s="81" t="s">
        <v>465</v>
      </c>
      <c r="E143" s="81" t="s">
        <v>1613</v>
      </c>
      <c r="F143" s="81" t="s">
        <v>2895</v>
      </c>
      <c r="G143" s="89" t="s">
        <v>2829</v>
      </c>
      <c r="H143" s="81" t="s">
        <v>2830</v>
      </c>
      <c r="I143" s="85">
        <v>1019260.68</v>
      </c>
      <c r="J143" s="85">
        <v>1765300</v>
      </c>
      <c r="K143" s="85">
        <v>735541.66666666674</v>
      </c>
      <c r="L143" s="85">
        <v>629446.53999999992</v>
      </c>
      <c r="M143" s="85">
        <v>-106095.12666666666</v>
      </c>
      <c r="N143" s="82">
        <v>-14.424081119356483</v>
      </c>
      <c r="O143" s="81" t="s">
        <v>2896</v>
      </c>
    </row>
    <row r="144" spans="1:15" ht="23.25" hidden="1" customHeight="1">
      <c r="A144" s="80">
        <v>44255</v>
      </c>
      <c r="B144" s="81" t="s">
        <v>2915</v>
      </c>
      <c r="C144" s="81" t="s">
        <v>2019</v>
      </c>
      <c r="D144" s="81" t="s">
        <v>465</v>
      </c>
      <c r="E144" s="81" t="s">
        <v>1613</v>
      </c>
      <c r="F144" s="81" t="s">
        <v>2895</v>
      </c>
      <c r="G144" s="89" t="s">
        <v>2831</v>
      </c>
      <c r="H144" s="81" t="s">
        <v>2832</v>
      </c>
      <c r="I144" s="85">
        <v>1042355.08</v>
      </c>
      <c r="J144" s="85">
        <v>2180816.2000000002</v>
      </c>
      <c r="K144" s="85">
        <v>908673.41666666674</v>
      </c>
      <c r="L144" s="85">
        <v>922547.77</v>
      </c>
      <c r="M144" s="85">
        <v>13874.353333333333</v>
      </c>
      <c r="N144" s="82">
        <v>1.5268800736164745</v>
      </c>
      <c r="O144" s="81" t="s">
        <v>2897</v>
      </c>
    </row>
    <row r="145" spans="1:15" ht="23.25" hidden="1" customHeight="1">
      <c r="A145" s="80">
        <v>44255</v>
      </c>
      <c r="B145" s="81" t="s">
        <v>2915</v>
      </c>
      <c r="C145" s="81" t="s">
        <v>2019</v>
      </c>
      <c r="D145" s="81" t="s">
        <v>465</v>
      </c>
      <c r="E145" s="81" t="s">
        <v>1613</v>
      </c>
      <c r="F145" s="81" t="s">
        <v>2895</v>
      </c>
      <c r="G145" s="89" t="s">
        <v>2833</v>
      </c>
      <c r="H145" s="81" t="s">
        <v>2834</v>
      </c>
      <c r="I145" s="85">
        <v>2966879.38</v>
      </c>
      <c r="J145" s="85">
        <v>5173731.72</v>
      </c>
      <c r="K145" s="85">
        <v>2155721.5499999998</v>
      </c>
      <c r="L145" s="85">
        <v>2155721.5499999998</v>
      </c>
      <c r="M145" s="85">
        <v>0</v>
      </c>
      <c r="N145" s="82">
        <v>0</v>
      </c>
      <c r="O145" s="81" t="s">
        <v>2897</v>
      </c>
    </row>
    <row r="146" spans="1:15" ht="23.25" hidden="1" customHeight="1">
      <c r="A146" s="80">
        <v>44255</v>
      </c>
      <c r="B146" s="81" t="s">
        <v>2915</v>
      </c>
      <c r="C146" s="81" t="s">
        <v>2019</v>
      </c>
      <c r="D146" s="81" t="s">
        <v>465</v>
      </c>
      <c r="E146" s="81" t="s">
        <v>1613</v>
      </c>
      <c r="F146" s="81" t="s">
        <v>2895</v>
      </c>
      <c r="G146" s="89" t="s">
        <v>2835</v>
      </c>
      <c r="H146" s="81" t="s">
        <v>2836</v>
      </c>
      <c r="I146" s="85">
        <v>18893.39</v>
      </c>
      <c r="J146" s="85">
        <v>52304.87</v>
      </c>
      <c r="K146" s="85">
        <v>21793.695833333331</v>
      </c>
      <c r="L146" s="85">
        <v>56190.12</v>
      </c>
      <c r="M146" s="85">
        <v>34396.424166666664</v>
      </c>
      <c r="N146" s="82">
        <v>157.82740306973326</v>
      </c>
      <c r="O146" s="81" t="s">
        <v>2897</v>
      </c>
    </row>
    <row r="147" spans="1:15" ht="23.25" hidden="1" customHeight="1">
      <c r="A147" s="80">
        <v>44255</v>
      </c>
      <c r="B147" s="81" t="s">
        <v>2915</v>
      </c>
      <c r="C147" s="81" t="s">
        <v>2019</v>
      </c>
      <c r="D147" s="81" t="s">
        <v>465</v>
      </c>
      <c r="E147" s="81" t="s">
        <v>1613</v>
      </c>
      <c r="F147" s="81" t="s">
        <v>2895</v>
      </c>
      <c r="G147" s="89" t="s">
        <v>2837</v>
      </c>
      <c r="H147" s="81" t="s">
        <v>2838</v>
      </c>
      <c r="I147" s="85">
        <v>3135086.46</v>
      </c>
      <c r="J147" s="85">
        <v>5288427.6500000004</v>
      </c>
      <c r="K147" s="85">
        <v>2203511.5208333335</v>
      </c>
      <c r="L147" s="85">
        <v>2943379</v>
      </c>
      <c r="M147" s="85">
        <v>739867.47916666663</v>
      </c>
      <c r="N147" s="82">
        <v>33.576746577973893</v>
      </c>
      <c r="O147" s="81" t="s">
        <v>2897</v>
      </c>
    </row>
    <row r="148" spans="1:15" ht="23.25" hidden="1" customHeight="1">
      <c r="A148" s="80">
        <v>44255</v>
      </c>
      <c r="B148" s="81" t="s">
        <v>2915</v>
      </c>
      <c r="C148" s="81" t="s">
        <v>2019</v>
      </c>
      <c r="D148" s="81" t="s">
        <v>465</v>
      </c>
      <c r="E148" s="81" t="s">
        <v>1613</v>
      </c>
      <c r="F148" s="81" t="s">
        <v>2895</v>
      </c>
      <c r="G148" s="89" t="s">
        <v>2872</v>
      </c>
      <c r="H148" s="81" t="s">
        <v>2873</v>
      </c>
      <c r="I148" s="85">
        <v>0</v>
      </c>
      <c r="J148" s="86"/>
      <c r="K148" s="86"/>
      <c r="L148" s="85">
        <v>0</v>
      </c>
      <c r="M148" s="86"/>
      <c r="N148" s="83"/>
      <c r="O148" s="81" t="s">
        <v>2901</v>
      </c>
    </row>
    <row r="149" spans="1:15" ht="23.25" hidden="1" customHeight="1">
      <c r="A149" s="80">
        <v>44255</v>
      </c>
      <c r="B149" s="81" t="s">
        <v>2915</v>
      </c>
      <c r="C149" s="81" t="s">
        <v>2019</v>
      </c>
      <c r="D149" s="81" t="s">
        <v>465</v>
      </c>
      <c r="E149" s="81" t="s">
        <v>1613</v>
      </c>
      <c r="F149" s="81" t="s">
        <v>1944</v>
      </c>
      <c r="G149" s="91" t="s">
        <v>2852</v>
      </c>
      <c r="H149" s="81" t="s">
        <v>2898</v>
      </c>
      <c r="I149" s="85">
        <v>15303642.99</v>
      </c>
      <c r="J149" s="85">
        <v>15303642.99</v>
      </c>
      <c r="K149" s="85">
        <v>6376517.9124999996</v>
      </c>
      <c r="L149" s="85">
        <v>24319058.909999985</v>
      </c>
      <c r="M149" s="85">
        <v>17942540.997499999</v>
      </c>
      <c r="N149" s="82">
        <v>281.38462470758407</v>
      </c>
      <c r="O149" s="81" t="s">
        <v>2896</v>
      </c>
    </row>
    <row r="150" spans="1:15" ht="23.25" hidden="1" customHeight="1">
      <c r="A150" s="80">
        <v>44255</v>
      </c>
      <c r="B150" s="81" t="s">
        <v>2915</v>
      </c>
      <c r="C150" s="81" t="s">
        <v>2019</v>
      </c>
      <c r="D150" s="81" t="s">
        <v>465</v>
      </c>
      <c r="E150" s="81" t="s">
        <v>1613</v>
      </c>
      <c r="F150" s="81" t="s">
        <v>1944</v>
      </c>
      <c r="G150" s="91" t="s">
        <v>2853</v>
      </c>
      <c r="H150" s="81" t="s">
        <v>2899</v>
      </c>
      <c r="I150" s="85">
        <v>21362622.5</v>
      </c>
      <c r="J150" s="85">
        <v>21362622.5</v>
      </c>
      <c r="K150" s="85">
        <v>8901092.708333334</v>
      </c>
      <c r="L150" s="85">
        <v>37659145.289999992</v>
      </c>
      <c r="M150" s="85">
        <v>28758052.581666663</v>
      </c>
      <c r="N150" s="82">
        <v>323.08451921574704</v>
      </c>
      <c r="O150" s="81" t="s">
        <v>2896</v>
      </c>
    </row>
    <row r="151" spans="1:15" ht="23.25" hidden="1" customHeight="1">
      <c r="A151" s="80">
        <v>44255</v>
      </c>
      <c r="B151" s="81" t="s">
        <v>2915</v>
      </c>
      <c r="C151" s="81" t="s">
        <v>2019</v>
      </c>
      <c r="D151" s="81" t="s">
        <v>465</v>
      </c>
      <c r="E151" s="81" t="s">
        <v>1613</v>
      </c>
      <c r="F151" s="81" t="s">
        <v>1944</v>
      </c>
      <c r="G151" s="91" t="s">
        <v>2854</v>
      </c>
      <c r="H151" s="81" t="s">
        <v>2900</v>
      </c>
      <c r="I151" s="85">
        <v>15454397.6</v>
      </c>
      <c r="J151" s="85">
        <v>-15454397.6</v>
      </c>
      <c r="K151" s="85">
        <v>-6439332.333333334</v>
      </c>
      <c r="L151" s="85">
        <v>-22644084.879999999</v>
      </c>
      <c r="M151" s="85">
        <v>-16204752.546666667</v>
      </c>
      <c r="N151" s="82">
        <v>251.6526824183687</v>
      </c>
      <c r="O151" s="81" t="s">
        <v>2896</v>
      </c>
    </row>
    <row r="152" spans="1:15" ht="23.25" hidden="1" customHeight="1">
      <c r="A152" s="80">
        <v>44255</v>
      </c>
      <c r="B152" s="81" t="s">
        <v>2915</v>
      </c>
      <c r="C152" s="81" t="s">
        <v>2019</v>
      </c>
      <c r="D152" s="81" t="s">
        <v>467</v>
      </c>
      <c r="E152" s="81" t="s">
        <v>468</v>
      </c>
      <c r="F152" s="81" t="s">
        <v>2895</v>
      </c>
      <c r="G152" s="91" t="s">
        <v>2790</v>
      </c>
      <c r="H152" s="81" t="s">
        <v>2791</v>
      </c>
      <c r="I152" s="85">
        <v>10501910.050000001</v>
      </c>
      <c r="J152" s="85">
        <v>27795000</v>
      </c>
      <c r="K152" s="85">
        <v>11581250</v>
      </c>
      <c r="L152" s="85">
        <v>14332672.410000009</v>
      </c>
      <c r="M152" s="85">
        <v>2751422.41</v>
      </c>
      <c r="N152" s="82">
        <v>23.757559935240149</v>
      </c>
      <c r="O152" s="81" t="s">
        <v>2896</v>
      </c>
    </row>
    <row r="153" spans="1:15" ht="23.25" hidden="1" customHeight="1">
      <c r="A153" s="80">
        <v>44255</v>
      </c>
      <c r="B153" s="81" t="s">
        <v>2915</v>
      </c>
      <c r="C153" s="81" t="s">
        <v>2019</v>
      </c>
      <c r="D153" s="81" t="s">
        <v>467</v>
      </c>
      <c r="E153" s="81" t="s">
        <v>468</v>
      </c>
      <c r="F153" s="81" t="s">
        <v>2895</v>
      </c>
      <c r="G153" s="91" t="s">
        <v>2792</v>
      </c>
      <c r="H153" s="81" t="s">
        <v>2793</v>
      </c>
      <c r="I153" s="85">
        <v>42027.19</v>
      </c>
      <c r="J153" s="85">
        <v>120000</v>
      </c>
      <c r="K153" s="85">
        <v>50000</v>
      </c>
      <c r="L153" s="85">
        <v>60150</v>
      </c>
      <c r="M153" s="85">
        <v>10150</v>
      </c>
      <c r="N153" s="82">
        <v>20.3</v>
      </c>
      <c r="O153" s="81" t="s">
        <v>2896</v>
      </c>
    </row>
    <row r="154" spans="1:15" ht="23.25" hidden="1" customHeight="1">
      <c r="A154" s="80">
        <v>44255</v>
      </c>
      <c r="B154" s="81" t="s">
        <v>2915</v>
      </c>
      <c r="C154" s="81" t="s">
        <v>2019</v>
      </c>
      <c r="D154" s="81" t="s">
        <v>467</v>
      </c>
      <c r="E154" s="81" t="s">
        <v>468</v>
      </c>
      <c r="F154" s="81" t="s">
        <v>2895</v>
      </c>
      <c r="G154" s="91" t="s">
        <v>2794</v>
      </c>
      <c r="H154" s="81" t="s">
        <v>2795</v>
      </c>
      <c r="I154" s="85">
        <v>20258.59</v>
      </c>
      <c r="J154" s="85">
        <v>50000</v>
      </c>
      <c r="K154" s="85">
        <v>20833.333333333332</v>
      </c>
      <c r="L154" s="85">
        <v>32695</v>
      </c>
      <c r="M154" s="85">
        <v>11861.666666666668</v>
      </c>
      <c r="N154" s="82">
        <v>56.936</v>
      </c>
      <c r="O154" s="81" t="s">
        <v>2896</v>
      </c>
    </row>
    <row r="155" spans="1:15" ht="23.25" hidden="1" customHeight="1">
      <c r="A155" s="80">
        <v>44255</v>
      </c>
      <c r="B155" s="81" t="s">
        <v>2915</v>
      </c>
      <c r="C155" s="81" t="s">
        <v>2019</v>
      </c>
      <c r="D155" s="81" t="s">
        <v>467</v>
      </c>
      <c r="E155" s="81" t="s">
        <v>468</v>
      </c>
      <c r="F155" s="81" t="s">
        <v>2895</v>
      </c>
      <c r="G155" s="91" t="s">
        <v>2865</v>
      </c>
      <c r="H155" s="81" t="s">
        <v>2796</v>
      </c>
      <c r="I155" s="85">
        <v>143044.19</v>
      </c>
      <c r="J155" s="85">
        <v>515000</v>
      </c>
      <c r="K155" s="85">
        <v>214583.33333333334</v>
      </c>
      <c r="L155" s="85">
        <v>173468.07</v>
      </c>
      <c r="M155" s="85">
        <v>-41115.263333333336</v>
      </c>
      <c r="N155" s="82">
        <v>-19.160511067961163</v>
      </c>
      <c r="O155" s="81" t="s">
        <v>2897</v>
      </c>
    </row>
    <row r="156" spans="1:15" ht="23.25" hidden="1" customHeight="1">
      <c r="A156" s="80">
        <v>44255</v>
      </c>
      <c r="B156" s="81" t="s">
        <v>2915</v>
      </c>
      <c r="C156" s="81" t="s">
        <v>2019</v>
      </c>
      <c r="D156" s="81" t="s">
        <v>467</v>
      </c>
      <c r="E156" s="81" t="s">
        <v>468</v>
      </c>
      <c r="F156" s="81" t="s">
        <v>2895</v>
      </c>
      <c r="G156" s="91" t="s">
        <v>2797</v>
      </c>
      <c r="H156" s="81" t="s">
        <v>2798</v>
      </c>
      <c r="I156" s="85">
        <v>1251140.3500000001</v>
      </c>
      <c r="J156" s="85">
        <v>4050000</v>
      </c>
      <c r="K156" s="85">
        <v>1687500</v>
      </c>
      <c r="L156" s="85">
        <v>1401096.38</v>
      </c>
      <c r="M156" s="85">
        <v>-286403.62</v>
      </c>
      <c r="N156" s="82">
        <v>-16.972066370370371</v>
      </c>
      <c r="O156" s="81" t="s">
        <v>2897</v>
      </c>
    </row>
    <row r="157" spans="1:15" ht="23.25" hidden="1" customHeight="1">
      <c r="A157" s="80">
        <v>44255</v>
      </c>
      <c r="B157" s="81" t="s">
        <v>2915</v>
      </c>
      <c r="C157" s="81" t="s">
        <v>2019</v>
      </c>
      <c r="D157" s="81" t="s">
        <v>467</v>
      </c>
      <c r="E157" s="81" t="s">
        <v>468</v>
      </c>
      <c r="F157" s="81" t="s">
        <v>2895</v>
      </c>
      <c r="G157" s="91" t="s">
        <v>2799</v>
      </c>
      <c r="H157" s="81" t="s">
        <v>2800</v>
      </c>
      <c r="I157" s="85">
        <v>337513.98</v>
      </c>
      <c r="J157" s="85">
        <v>760000</v>
      </c>
      <c r="K157" s="85">
        <v>316666.66666666669</v>
      </c>
      <c r="L157" s="85">
        <v>300112.65999999997</v>
      </c>
      <c r="M157" s="85">
        <v>-16554.006666666668</v>
      </c>
      <c r="N157" s="82">
        <v>-5.2275810526315789</v>
      </c>
      <c r="O157" s="81" t="s">
        <v>2897</v>
      </c>
    </row>
    <row r="158" spans="1:15" ht="23.25" hidden="1" customHeight="1">
      <c r="A158" s="80">
        <v>44255</v>
      </c>
      <c r="B158" s="81" t="s">
        <v>2915</v>
      </c>
      <c r="C158" s="81" t="s">
        <v>2019</v>
      </c>
      <c r="D158" s="81" t="s">
        <v>467</v>
      </c>
      <c r="E158" s="81" t="s">
        <v>468</v>
      </c>
      <c r="F158" s="81" t="s">
        <v>2895</v>
      </c>
      <c r="G158" s="91" t="s">
        <v>2801</v>
      </c>
      <c r="H158" s="81" t="s">
        <v>2802</v>
      </c>
      <c r="I158" s="85">
        <v>366.59</v>
      </c>
      <c r="J158" s="85">
        <v>5000</v>
      </c>
      <c r="K158" s="85">
        <v>2083.333333333333</v>
      </c>
      <c r="L158" s="85">
        <v>326778.15999999997</v>
      </c>
      <c r="M158" s="85">
        <v>324694.82666666672</v>
      </c>
      <c r="N158" s="82">
        <v>15585.35168</v>
      </c>
      <c r="O158" s="81" t="s">
        <v>2896</v>
      </c>
    </row>
    <row r="159" spans="1:15" ht="23.25" hidden="1" customHeight="1">
      <c r="A159" s="80">
        <v>44255</v>
      </c>
      <c r="B159" s="81" t="s">
        <v>2915</v>
      </c>
      <c r="C159" s="81" t="s">
        <v>2019</v>
      </c>
      <c r="D159" s="81" t="s">
        <v>467</v>
      </c>
      <c r="E159" s="81" t="s">
        <v>468</v>
      </c>
      <c r="F159" s="81" t="s">
        <v>2895</v>
      </c>
      <c r="G159" s="91" t="s">
        <v>2803</v>
      </c>
      <c r="H159" s="81" t="s">
        <v>2804</v>
      </c>
      <c r="I159" s="85">
        <v>780727.03</v>
      </c>
      <c r="J159" s="85">
        <v>2270000</v>
      </c>
      <c r="K159" s="85">
        <v>945833.33333333326</v>
      </c>
      <c r="L159" s="85">
        <v>763981.05999999994</v>
      </c>
      <c r="M159" s="85">
        <v>-181852.27333333332</v>
      </c>
      <c r="N159" s="82">
        <v>-19.226672070484582</v>
      </c>
      <c r="O159" s="81" t="s">
        <v>2897</v>
      </c>
    </row>
    <row r="160" spans="1:15" ht="23.25" hidden="1" customHeight="1">
      <c r="A160" s="80">
        <v>44255</v>
      </c>
      <c r="B160" s="81" t="s">
        <v>2915</v>
      </c>
      <c r="C160" s="81" t="s">
        <v>2019</v>
      </c>
      <c r="D160" s="81" t="s">
        <v>467</v>
      </c>
      <c r="E160" s="81" t="s">
        <v>468</v>
      </c>
      <c r="F160" s="81" t="s">
        <v>2895</v>
      </c>
      <c r="G160" s="91" t="s">
        <v>2805</v>
      </c>
      <c r="H160" s="81" t="s">
        <v>2806</v>
      </c>
      <c r="I160" s="85">
        <v>12569986.699999999</v>
      </c>
      <c r="J160" s="85">
        <v>37461360</v>
      </c>
      <c r="K160" s="85">
        <v>15608900</v>
      </c>
      <c r="L160" s="85">
        <v>14415115</v>
      </c>
      <c r="M160" s="85">
        <v>-1193785</v>
      </c>
      <c r="N160" s="82">
        <v>-7.6481046069870393</v>
      </c>
      <c r="O160" s="81" t="s">
        <v>2897</v>
      </c>
    </row>
    <row r="161" spans="1:15" ht="23.25" hidden="1" customHeight="1">
      <c r="A161" s="80">
        <v>44255</v>
      </c>
      <c r="B161" s="81" t="s">
        <v>2915</v>
      </c>
      <c r="C161" s="81" t="s">
        <v>2019</v>
      </c>
      <c r="D161" s="81" t="s">
        <v>467</v>
      </c>
      <c r="E161" s="81" t="s">
        <v>468</v>
      </c>
      <c r="F161" s="81" t="s">
        <v>2895</v>
      </c>
      <c r="G161" s="91" t="s">
        <v>2807</v>
      </c>
      <c r="H161" s="81" t="s">
        <v>2808</v>
      </c>
      <c r="I161" s="85">
        <v>1409706.29</v>
      </c>
      <c r="J161" s="85">
        <v>4160000</v>
      </c>
      <c r="K161" s="85">
        <v>1733333.3333333333</v>
      </c>
      <c r="L161" s="85">
        <v>1586518.69</v>
      </c>
      <c r="M161" s="85">
        <v>-146814.64333333334</v>
      </c>
      <c r="N161" s="82">
        <v>-8.470075576923076</v>
      </c>
      <c r="O161" s="81" t="s">
        <v>2897</v>
      </c>
    </row>
    <row r="162" spans="1:15" ht="23.25" hidden="1" customHeight="1">
      <c r="A162" s="80">
        <v>44255</v>
      </c>
      <c r="B162" s="81" t="s">
        <v>2915</v>
      </c>
      <c r="C162" s="81" t="s">
        <v>2019</v>
      </c>
      <c r="D162" s="81" t="s">
        <v>467</v>
      </c>
      <c r="E162" s="81" t="s">
        <v>468</v>
      </c>
      <c r="F162" s="81" t="s">
        <v>2895</v>
      </c>
      <c r="G162" s="91" t="s">
        <v>2870</v>
      </c>
      <c r="H162" s="81" t="s">
        <v>2871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3"/>
      <c r="O162" s="81" t="s">
        <v>2896</v>
      </c>
    </row>
    <row r="163" spans="1:15" ht="23.25" hidden="1" customHeight="1">
      <c r="A163" s="80">
        <v>44255</v>
      </c>
      <c r="B163" s="81" t="s">
        <v>2915</v>
      </c>
      <c r="C163" s="81" t="s">
        <v>2019</v>
      </c>
      <c r="D163" s="81" t="s">
        <v>467</v>
      </c>
      <c r="E163" s="81" t="s">
        <v>468</v>
      </c>
      <c r="F163" s="81" t="s">
        <v>2895</v>
      </c>
      <c r="G163" s="91" t="s">
        <v>2809</v>
      </c>
      <c r="H163" s="81" t="s">
        <v>2810</v>
      </c>
      <c r="I163" s="85">
        <v>579924.42000000004</v>
      </c>
      <c r="J163" s="85">
        <v>4086100</v>
      </c>
      <c r="K163" s="85">
        <v>1702541.6666666667</v>
      </c>
      <c r="L163" s="85">
        <v>2691100</v>
      </c>
      <c r="M163" s="85">
        <v>988558.33333333337</v>
      </c>
      <c r="N163" s="82">
        <v>58.063679303002864</v>
      </c>
      <c r="O163" s="81" t="s">
        <v>2896</v>
      </c>
    </row>
    <row r="164" spans="1:15" ht="23.25" hidden="1" customHeight="1">
      <c r="A164" s="80">
        <v>44255</v>
      </c>
      <c r="B164" s="81" t="s">
        <v>2915</v>
      </c>
      <c r="C164" s="81" t="s">
        <v>2019</v>
      </c>
      <c r="D164" s="81" t="s">
        <v>467</v>
      </c>
      <c r="E164" s="81" t="s">
        <v>468</v>
      </c>
      <c r="F164" s="81" t="s">
        <v>2895</v>
      </c>
      <c r="G164" s="89" t="s">
        <v>2812</v>
      </c>
      <c r="H164" s="81" t="s">
        <v>2813</v>
      </c>
      <c r="I164" s="85">
        <v>1202581.71</v>
      </c>
      <c r="J164" s="85">
        <v>6000000</v>
      </c>
      <c r="K164" s="85">
        <v>2500000</v>
      </c>
      <c r="L164" s="85">
        <v>1638743.28</v>
      </c>
      <c r="M164" s="85">
        <v>-861256.72</v>
      </c>
      <c r="N164" s="82">
        <v>-34.450268800000003</v>
      </c>
      <c r="O164" s="81" t="s">
        <v>2896</v>
      </c>
    </row>
    <row r="165" spans="1:15" ht="23.25" hidden="1" customHeight="1">
      <c r="A165" s="80">
        <v>44255</v>
      </c>
      <c r="B165" s="81" t="s">
        <v>2915</v>
      </c>
      <c r="C165" s="81" t="s">
        <v>2019</v>
      </c>
      <c r="D165" s="81" t="s">
        <v>467</v>
      </c>
      <c r="E165" s="81" t="s">
        <v>468</v>
      </c>
      <c r="F165" s="81" t="s">
        <v>2895</v>
      </c>
      <c r="G165" s="89" t="s">
        <v>2814</v>
      </c>
      <c r="H165" s="81" t="s">
        <v>2815</v>
      </c>
      <c r="I165" s="85">
        <v>428670.82</v>
      </c>
      <c r="J165" s="85">
        <v>1500000</v>
      </c>
      <c r="K165" s="85">
        <v>625000</v>
      </c>
      <c r="L165" s="85">
        <v>412364.7</v>
      </c>
      <c r="M165" s="85">
        <v>-212635.3</v>
      </c>
      <c r="N165" s="82">
        <v>-34.021647999999999</v>
      </c>
      <c r="O165" s="81" t="s">
        <v>2896</v>
      </c>
    </row>
    <row r="166" spans="1:15" ht="23.25" hidden="1" customHeight="1">
      <c r="A166" s="80">
        <v>44255</v>
      </c>
      <c r="B166" s="81" t="s">
        <v>2915</v>
      </c>
      <c r="C166" s="81" t="s">
        <v>2019</v>
      </c>
      <c r="D166" s="81" t="s">
        <v>467</v>
      </c>
      <c r="E166" s="81" t="s">
        <v>468</v>
      </c>
      <c r="F166" s="81" t="s">
        <v>2895</v>
      </c>
      <c r="G166" s="89" t="s">
        <v>2816</v>
      </c>
      <c r="H166" s="81" t="s">
        <v>2817</v>
      </c>
      <c r="I166" s="85">
        <v>197705.9</v>
      </c>
      <c r="J166" s="85">
        <v>400000</v>
      </c>
      <c r="K166" s="85">
        <v>166666.66666666669</v>
      </c>
      <c r="L166" s="85">
        <v>107758.02</v>
      </c>
      <c r="M166" s="85">
        <v>-58908.646666666667</v>
      </c>
      <c r="N166" s="82">
        <v>-35.345188</v>
      </c>
      <c r="O166" s="81" t="s">
        <v>2896</v>
      </c>
    </row>
    <row r="167" spans="1:15" ht="23.25" hidden="1" customHeight="1">
      <c r="A167" s="80">
        <v>44255</v>
      </c>
      <c r="B167" s="81" t="s">
        <v>2915</v>
      </c>
      <c r="C167" s="81" t="s">
        <v>2019</v>
      </c>
      <c r="D167" s="81" t="s">
        <v>467</v>
      </c>
      <c r="E167" s="81" t="s">
        <v>468</v>
      </c>
      <c r="F167" s="81" t="s">
        <v>2895</v>
      </c>
      <c r="G167" s="89" t="s">
        <v>2818</v>
      </c>
      <c r="H167" s="81" t="s">
        <v>2819</v>
      </c>
      <c r="I167" s="85">
        <v>972632.8</v>
      </c>
      <c r="J167" s="85">
        <v>2700000</v>
      </c>
      <c r="K167" s="85">
        <v>1125000</v>
      </c>
      <c r="L167" s="85">
        <v>1000112.52</v>
      </c>
      <c r="M167" s="85">
        <v>-124887.48</v>
      </c>
      <c r="N167" s="82">
        <v>-11.101109333333333</v>
      </c>
      <c r="O167" s="81" t="s">
        <v>2896</v>
      </c>
    </row>
    <row r="168" spans="1:15" ht="23.25" hidden="1" customHeight="1">
      <c r="A168" s="80">
        <v>44255</v>
      </c>
      <c r="B168" s="81" t="s">
        <v>2915</v>
      </c>
      <c r="C168" s="81" t="s">
        <v>2019</v>
      </c>
      <c r="D168" s="81" t="s">
        <v>467</v>
      </c>
      <c r="E168" s="81" t="s">
        <v>468</v>
      </c>
      <c r="F168" s="81" t="s">
        <v>2895</v>
      </c>
      <c r="G168" s="89" t="s">
        <v>2820</v>
      </c>
      <c r="H168" s="81" t="s">
        <v>2821</v>
      </c>
      <c r="I168" s="85">
        <v>13957610.550000001</v>
      </c>
      <c r="J168" s="85">
        <v>37461360</v>
      </c>
      <c r="K168" s="85">
        <v>15608900</v>
      </c>
      <c r="L168" s="85">
        <v>14415115</v>
      </c>
      <c r="M168" s="85">
        <v>-1193785</v>
      </c>
      <c r="N168" s="82">
        <v>-7.6481046069870393</v>
      </c>
      <c r="O168" s="81" t="s">
        <v>2896</v>
      </c>
    </row>
    <row r="169" spans="1:15" ht="23.25" hidden="1" customHeight="1">
      <c r="A169" s="80">
        <v>44255</v>
      </c>
      <c r="B169" s="81" t="s">
        <v>2915</v>
      </c>
      <c r="C169" s="81" t="s">
        <v>2019</v>
      </c>
      <c r="D169" s="81" t="s">
        <v>467</v>
      </c>
      <c r="E169" s="81" t="s">
        <v>468</v>
      </c>
      <c r="F169" s="81" t="s">
        <v>2895</v>
      </c>
      <c r="G169" s="89" t="s">
        <v>2822</v>
      </c>
      <c r="H169" s="81" t="s">
        <v>2846</v>
      </c>
      <c r="I169" s="85">
        <v>1313992.96</v>
      </c>
      <c r="J169" s="85">
        <v>3166980</v>
      </c>
      <c r="K169" s="85">
        <v>1319575</v>
      </c>
      <c r="L169" s="85">
        <v>1244074</v>
      </c>
      <c r="M169" s="85">
        <v>-75501</v>
      </c>
      <c r="N169" s="82">
        <v>-5.7216149138927301</v>
      </c>
      <c r="O169" s="81" t="s">
        <v>2896</v>
      </c>
    </row>
    <row r="170" spans="1:15" ht="23.25" hidden="1" customHeight="1">
      <c r="A170" s="80">
        <v>44255</v>
      </c>
      <c r="B170" s="81" t="s">
        <v>2915</v>
      </c>
      <c r="C170" s="81" t="s">
        <v>2019</v>
      </c>
      <c r="D170" s="81" t="s">
        <v>467</v>
      </c>
      <c r="E170" s="81" t="s">
        <v>468</v>
      </c>
      <c r="F170" s="81" t="s">
        <v>2895</v>
      </c>
      <c r="G170" s="89" t="s">
        <v>2823</v>
      </c>
      <c r="H170" s="81" t="s">
        <v>2824</v>
      </c>
      <c r="I170" s="85">
        <v>2967074.91</v>
      </c>
      <c r="J170" s="85">
        <v>7764000</v>
      </c>
      <c r="K170" s="85">
        <v>3235000</v>
      </c>
      <c r="L170" s="85">
        <v>3260767.5</v>
      </c>
      <c r="M170" s="85">
        <v>25767.5</v>
      </c>
      <c r="N170" s="82">
        <v>0.79652241112828437</v>
      </c>
      <c r="O170" s="81" t="s">
        <v>2897</v>
      </c>
    </row>
    <row r="171" spans="1:15" ht="23.25" hidden="1" customHeight="1">
      <c r="A171" s="80">
        <v>44255</v>
      </c>
      <c r="B171" s="81" t="s">
        <v>2915</v>
      </c>
      <c r="C171" s="81" t="s">
        <v>2019</v>
      </c>
      <c r="D171" s="81" t="s">
        <v>467</v>
      </c>
      <c r="E171" s="81" t="s">
        <v>468</v>
      </c>
      <c r="F171" s="81" t="s">
        <v>2895</v>
      </c>
      <c r="G171" s="89" t="s">
        <v>2825</v>
      </c>
      <c r="H171" s="81" t="s">
        <v>2826</v>
      </c>
      <c r="I171" s="85">
        <v>579575.62</v>
      </c>
      <c r="J171" s="85">
        <v>1546000</v>
      </c>
      <c r="K171" s="85">
        <v>644166.66666666674</v>
      </c>
      <c r="L171" s="85">
        <v>654597.91999999993</v>
      </c>
      <c r="M171" s="85">
        <v>10431.253333333334</v>
      </c>
      <c r="N171" s="82">
        <v>1.6193407503234154</v>
      </c>
      <c r="O171" s="81" t="s">
        <v>2897</v>
      </c>
    </row>
    <row r="172" spans="1:15" ht="23.25" hidden="1" customHeight="1">
      <c r="A172" s="80">
        <v>44255</v>
      </c>
      <c r="B172" s="81" t="s">
        <v>2915</v>
      </c>
      <c r="C172" s="81" t="s">
        <v>2019</v>
      </c>
      <c r="D172" s="81" t="s">
        <v>467</v>
      </c>
      <c r="E172" s="81" t="s">
        <v>468</v>
      </c>
      <c r="F172" s="81" t="s">
        <v>2895</v>
      </c>
      <c r="G172" s="89" t="s">
        <v>2827</v>
      </c>
      <c r="H172" s="81" t="s">
        <v>2828</v>
      </c>
      <c r="I172" s="85">
        <v>759091.5</v>
      </c>
      <c r="J172" s="85">
        <v>5046300</v>
      </c>
      <c r="K172" s="85">
        <v>2102625</v>
      </c>
      <c r="L172" s="85">
        <v>1163314.8499999999</v>
      </c>
      <c r="M172" s="85">
        <v>-939310.15</v>
      </c>
      <c r="N172" s="82">
        <v>-44.67321324534808</v>
      </c>
      <c r="O172" s="81" t="s">
        <v>2896</v>
      </c>
    </row>
    <row r="173" spans="1:15" ht="23.25" hidden="1" customHeight="1">
      <c r="A173" s="80">
        <v>44255</v>
      </c>
      <c r="B173" s="81" t="s">
        <v>2915</v>
      </c>
      <c r="C173" s="81" t="s">
        <v>2019</v>
      </c>
      <c r="D173" s="81" t="s">
        <v>467</v>
      </c>
      <c r="E173" s="81" t="s">
        <v>468</v>
      </c>
      <c r="F173" s="81" t="s">
        <v>2895</v>
      </c>
      <c r="G173" s="89" t="s">
        <v>2829</v>
      </c>
      <c r="H173" s="81" t="s">
        <v>2830</v>
      </c>
      <c r="I173" s="85">
        <v>611363.66</v>
      </c>
      <c r="J173" s="85">
        <v>1493500</v>
      </c>
      <c r="K173" s="85">
        <v>622291.66666666674</v>
      </c>
      <c r="L173" s="85">
        <v>503109.69</v>
      </c>
      <c r="M173" s="85">
        <v>-119181.97666666668</v>
      </c>
      <c r="N173" s="82">
        <v>-19.152108737864076</v>
      </c>
      <c r="O173" s="81" t="s">
        <v>2896</v>
      </c>
    </row>
    <row r="174" spans="1:15" ht="23.25" hidden="1" customHeight="1">
      <c r="A174" s="80">
        <v>44255</v>
      </c>
      <c r="B174" s="81" t="s">
        <v>2915</v>
      </c>
      <c r="C174" s="81" t="s">
        <v>2019</v>
      </c>
      <c r="D174" s="81" t="s">
        <v>467</v>
      </c>
      <c r="E174" s="81" t="s">
        <v>468</v>
      </c>
      <c r="F174" s="81" t="s">
        <v>2895</v>
      </c>
      <c r="G174" s="89" t="s">
        <v>2831</v>
      </c>
      <c r="H174" s="81" t="s">
        <v>2832</v>
      </c>
      <c r="I174" s="85">
        <v>363725.24</v>
      </c>
      <c r="J174" s="85">
        <v>1617472</v>
      </c>
      <c r="K174" s="85">
        <v>673946.66666666663</v>
      </c>
      <c r="L174" s="85">
        <v>550582.26</v>
      </c>
      <c r="M174" s="85">
        <v>-123364.40666666668</v>
      </c>
      <c r="N174" s="82">
        <v>-18.304772880148775</v>
      </c>
      <c r="O174" s="81" t="s">
        <v>2896</v>
      </c>
    </row>
    <row r="175" spans="1:15" ht="23.25" hidden="1" customHeight="1">
      <c r="A175" s="80">
        <v>44255</v>
      </c>
      <c r="B175" s="81" t="s">
        <v>2915</v>
      </c>
      <c r="C175" s="81" t="s">
        <v>2019</v>
      </c>
      <c r="D175" s="81" t="s">
        <v>467</v>
      </c>
      <c r="E175" s="81" t="s">
        <v>468</v>
      </c>
      <c r="F175" s="81" t="s">
        <v>2895</v>
      </c>
      <c r="G175" s="89" t="s">
        <v>2833</v>
      </c>
      <c r="H175" s="81" t="s">
        <v>2834</v>
      </c>
      <c r="I175" s="85">
        <v>1226405.77</v>
      </c>
      <c r="J175" s="85">
        <v>3270000</v>
      </c>
      <c r="K175" s="85">
        <v>1362500</v>
      </c>
      <c r="L175" s="85">
        <v>1142627.79</v>
      </c>
      <c r="M175" s="85">
        <v>-219872.21</v>
      </c>
      <c r="N175" s="82">
        <v>-16.137409908256881</v>
      </c>
      <c r="O175" s="81" t="s">
        <v>2896</v>
      </c>
    </row>
    <row r="176" spans="1:15" ht="23.25" hidden="1" customHeight="1">
      <c r="A176" s="80">
        <v>44255</v>
      </c>
      <c r="B176" s="81" t="s">
        <v>2915</v>
      </c>
      <c r="C176" s="81" t="s">
        <v>2019</v>
      </c>
      <c r="D176" s="81" t="s">
        <v>467</v>
      </c>
      <c r="E176" s="81" t="s">
        <v>468</v>
      </c>
      <c r="F176" s="81" t="s">
        <v>2895</v>
      </c>
      <c r="G176" s="89" t="s">
        <v>2835</v>
      </c>
      <c r="H176" s="81" t="s">
        <v>2836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3"/>
      <c r="O176" s="81" t="s">
        <v>2897</v>
      </c>
    </row>
    <row r="177" spans="1:15" ht="23.25" hidden="1" customHeight="1">
      <c r="A177" s="80">
        <v>44255</v>
      </c>
      <c r="B177" s="81" t="s">
        <v>2915</v>
      </c>
      <c r="C177" s="81" t="s">
        <v>2019</v>
      </c>
      <c r="D177" s="81" t="s">
        <v>467</v>
      </c>
      <c r="E177" s="81" t="s">
        <v>468</v>
      </c>
      <c r="F177" s="81" t="s">
        <v>2895</v>
      </c>
      <c r="G177" s="89" t="s">
        <v>2837</v>
      </c>
      <c r="H177" s="81" t="s">
        <v>2838</v>
      </c>
      <c r="I177" s="85">
        <v>3056173.91</v>
      </c>
      <c r="J177" s="85">
        <v>7580000</v>
      </c>
      <c r="K177" s="85">
        <v>3158333.3333333335</v>
      </c>
      <c r="L177" s="85">
        <v>2270005.5699999998</v>
      </c>
      <c r="M177" s="85">
        <v>-888327.76333333331</v>
      </c>
      <c r="N177" s="82">
        <v>-28.126472717678102</v>
      </c>
      <c r="O177" s="81" t="s">
        <v>2896</v>
      </c>
    </row>
    <row r="178" spans="1:15" ht="23.25" hidden="1" customHeight="1">
      <c r="A178" s="80">
        <v>44255</v>
      </c>
      <c r="B178" s="81" t="s">
        <v>2915</v>
      </c>
      <c r="C178" s="81" t="s">
        <v>2019</v>
      </c>
      <c r="D178" s="81" t="s">
        <v>467</v>
      </c>
      <c r="E178" s="81" t="s">
        <v>468</v>
      </c>
      <c r="F178" s="81" t="s">
        <v>2895</v>
      </c>
      <c r="G178" s="89" t="s">
        <v>2872</v>
      </c>
      <c r="H178" s="81" t="s">
        <v>2873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3"/>
      <c r="O178" s="81" t="s">
        <v>2897</v>
      </c>
    </row>
    <row r="179" spans="1:15" ht="23.25" hidden="1" customHeight="1">
      <c r="A179" s="80">
        <v>44255</v>
      </c>
      <c r="B179" s="81" t="s">
        <v>2915</v>
      </c>
      <c r="C179" s="81" t="s">
        <v>2019</v>
      </c>
      <c r="D179" s="81" t="s">
        <v>467</v>
      </c>
      <c r="E179" s="81" t="s">
        <v>468</v>
      </c>
      <c r="F179" s="81" t="s">
        <v>1944</v>
      </c>
      <c r="G179" s="90" t="s">
        <v>2852</v>
      </c>
      <c r="H179" s="81" t="s">
        <v>2898</v>
      </c>
      <c r="I179" s="85">
        <v>5321137.82</v>
      </c>
      <c r="J179" s="85">
        <v>5321137.82</v>
      </c>
      <c r="K179" s="85">
        <v>2217140.7583333333</v>
      </c>
      <c r="L179" s="85">
        <v>11344149.389999997</v>
      </c>
      <c r="M179" s="85">
        <v>9127008.6316666678</v>
      </c>
      <c r="N179" s="82">
        <v>411.65670683568197</v>
      </c>
      <c r="O179" s="81" t="s">
        <v>2896</v>
      </c>
    </row>
    <row r="180" spans="1:15" ht="23.25" hidden="1" customHeight="1">
      <c r="A180" s="80">
        <v>44255</v>
      </c>
      <c r="B180" s="81" t="s">
        <v>2915</v>
      </c>
      <c r="C180" s="81" t="s">
        <v>2019</v>
      </c>
      <c r="D180" s="81" t="s">
        <v>467</v>
      </c>
      <c r="E180" s="81" t="s">
        <v>468</v>
      </c>
      <c r="F180" s="81" t="s">
        <v>1944</v>
      </c>
      <c r="G180" s="90" t="s">
        <v>2853</v>
      </c>
      <c r="H180" s="81" t="s">
        <v>2899</v>
      </c>
      <c r="I180" s="85">
        <v>19021695.550000001</v>
      </c>
      <c r="J180" s="85">
        <v>19021695.550000001</v>
      </c>
      <c r="K180" s="85">
        <v>7925706.479166667</v>
      </c>
      <c r="L180" s="85">
        <v>26993076.960000001</v>
      </c>
      <c r="M180" s="85">
        <v>19067370.480833333</v>
      </c>
      <c r="N180" s="82">
        <v>240.57628844764048</v>
      </c>
      <c r="O180" s="81" t="s">
        <v>2896</v>
      </c>
    </row>
    <row r="181" spans="1:15" ht="23.25" hidden="1" customHeight="1">
      <c r="A181" s="80">
        <v>44255</v>
      </c>
      <c r="B181" s="81" t="s">
        <v>2915</v>
      </c>
      <c r="C181" s="81" t="s">
        <v>2019</v>
      </c>
      <c r="D181" s="81" t="s">
        <v>467</v>
      </c>
      <c r="E181" s="81" t="s">
        <v>468</v>
      </c>
      <c r="F181" s="81" t="s">
        <v>1944</v>
      </c>
      <c r="G181" s="90" t="s">
        <v>2854</v>
      </c>
      <c r="H181" s="81" t="s">
        <v>2900</v>
      </c>
      <c r="I181" s="85">
        <v>18420857.489999998</v>
      </c>
      <c r="J181" s="85">
        <v>-18420857.489999998</v>
      </c>
      <c r="K181" s="85">
        <v>-7675357.2874999996</v>
      </c>
      <c r="L181" s="85">
        <v>-21045503.599999998</v>
      </c>
      <c r="M181" s="85">
        <v>-13370146.3125</v>
      </c>
      <c r="N181" s="82">
        <v>174.19575156813181</v>
      </c>
      <c r="O181" s="81" t="s">
        <v>2896</v>
      </c>
    </row>
    <row r="182" spans="1:15" ht="23.25" hidden="1" customHeight="1">
      <c r="A182" s="80">
        <v>44255</v>
      </c>
      <c r="B182" s="81" t="s">
        <v>2915</v>
      </c>
      <c r="C182" s="81" t="s">
        <v>2019</v>
      </c>
      <c r="D182" s="81" t="s">
        <v>469</v>
      </c>
      <c r="E182" s="81" t="s">
        <v>470</v>
      </c>
      <c r="F182" s="81" t="s">
        <v>2895</v>
      </c>
      <c r="G182" s="90" t="s">
        <v>2790</v>
      </c>
      <c r="H182" s="81" t="s">
        <v>2791</v>
      </c>
      <c r="I182" s="85">
        <v>57387458.689999998</v>
      </c>
      <c r="J182" s="85">
        <v>90000000</v>
      </c>
      <c r="K182" s="85">
        <v>37500000</v>
      </c>
      <c r="L182" s="85">
        <v>57930071.210000031</v>
      </c>
      <c r="M182" s="85">
        <v>20430071.210000001</v>
      </c>
      <c r="N182" s="82">
        <v>54.480189893333332</v>
      </c>
      <c r="O182" s="81" t="s">
        <v>2896</v>
      </c>
    </row>
    <row r="183" spans="1:15" ht="23.25" hidden="1" customHeight="1">
      <c r="A183" s="80">
        <v>44255</v>
      </c>
      <c r="B183" s="81" t="s">
        <v>2915</v>
      </c>
      <c r="C183" s="81" t="s">
        <v>2019</v>
      </c>
      <c r="D183" s="81" t="s">
        <v>469</v>
      </c>
      <c r="E183" s="81" t="s">
        <v>470</v>
      </c>
      <c r="F183" s="81" t="s">
        <v>2895</v>
      </c>
      <c r="G183" s="90" t="s">
        <v>2792</v>
      </c>
      <c r="H183" s="81" t="s">
        <v>2793</v>
      </c>
      <c r="I183" s="85">
        <v>168487.32</v>
      </c>
      <c r="J183" s="85">
        <v>300000</v>
      </c>
      <c r="K183" s="85">
        <v>125000</v>
      </c>
      <c r="L183" s="85">
        <v>91700</v>
      </c>
      <c r="M183" s="85">
        <v>-33300</v>
      </c>
      <c r="N183" s="82">
        <v>-26.64</v>
      </c>
      <c r="O183" s="81" t="s">
        <v>2897</v>
      </c>
    </row>
    <row r="184" spans="1:15" ht="23.25" hidden="1" customHeight="1">
      <c r="A184" s="80">
        <v>44255</v>
      </c>
      <c r="B184" s="81" t="s">
        <v>2915</v>
      </c>
      <c r="C184" s="81" t="s">
        <v>2019</v>
      </c>
      <c r="D184" s="81" t="s">
        <v>469</v>
      </c>
      <c r="E184" s="81" t="s">
        <v>470</v>
      </c>
      <c r="F184" s="81" t="s">
        <v>2895</v>
      </c>
      <c r="G184" s="90" t="s">
        <v>2794</v>
      </c>
      <c r="H184" s="81" t="s">
        <v>2795</v>
      </c>
      <c r="I184" s="85">
        <v>145623.51999999999</v>
      </c>
      <c r="J184" s="85">
        <v>300000</v>
      </c>
      <c r="K184" s="85">
        <v>125000</v>
      </c>
      <c r="L184" s="85">
        <v>25745.75</v>
      </c>
      <c r="M184" s="85">
        <v>-99254.25</v>
      </c>
      <c r="N184" s="82">
        <v>-79.403400000000005</v>
      </c>
      <c r="O184" s="81" t="s">
        <v>2897</v>
      </c>
    </row>
    <row r="185" spans="1:15" ht="23.25" hidden="1" customHeight="1">
      <c r="A185" s="80">
        <v>44255</v>
      </c>
      <c r="B185" s="81" t="s">
        <v>2915</v>
      </c>
      <c r="C185" s="81" t="s">
        <v>2019</v>
      </c>
      <c r="D185" s="81" t="s">
        <v>469</v>
      </c>
      <c r="E185" s="81" t="s">
        <v>470</v>
      </c>
      <c r="F185" s="81" t="s">
        <v>2895</v>
      </c>
      <c r="G185" s="90" t="s">
        <v>2865</v>
      </c>
      <c r="H185" s="81" t="s">
        <v>2796</v>
      </c>
      <c r="I185" s="85">
        <v>411824.3</v>
      </c>
      <c r="J185" s="85">
        <v>850000</v>
      </c>
      <c r="K185" s="85">
        <v>354166.66666666669</v>
      </c>
      <c r="L185" s="85">
        <v>442986.5</v>
      </c>
      <c r="M185" s="85">
        <v>88819.833333333343</v>
      </c>
      <c r="N185" s="82">
        <v>25.078541176470591</v>
      </c>
      <c r="O185" s="81" t="s">
        <v>2896</v>
      </c>
    </row>
    <row r="186" spans="1:15" ht="23.25" hidden="1" customHeight="1">
      <c r="A186" s="80">
        <v>44255</v>
      </c>
      <c r="B186" s="81" t="s">
        <v>2915</v>
      </c>
      <c r="C186" s="81" t="s">
        <v>2019</v>
      </c>
      <c r="D186" s="81" t="s">
        <v>469</v>
      </c>
      <c r="E186" s="81" t="s">
        <v>470</v>
      </c>
      <c r="F186" s="81" t="s">
        <v>2895</v>
      </c>
      <c r="G186" s="90" t="s">
        <v>2797</v>
      </c>
      <c r="H186" s="81" t="s">
        <v>2798</v>
      </c>
      <c r="I186" s="85">
        <v>3731937.49</v>
      </c>
      <c r="J186" s="85">
        <v>8000000</v>
      </c>
      <c r="K186" s="85">
        <v>3333333.3333333335</v>
      </c>
      <c r="L186" s="85">
        <v>2869351.25</v>
      </c>
      <c r="M186" s="85">
        <v>-463982.08333333337</v>
      </c>
      <c r="N186" s="82">
        <v>-13.9194625</v>
      </c>
      <c r="O186" s="81" t="s">
        <v>2897</v>
      </c>
    </row>
    <row r="187" spans="1:15" ht="23.25" hidden="1" customHeight="1">
      <c r="A187" s="80">
        <v>44255</v>
      </c>
      <c r="B187" s="81" t="s">
        <v>2915</v>
      </c>
      <c r="C187" s="81" t="s">
        <v>2019</v>
      </c>
      <c r="D187" s="81" t="s">
        <v>469</v>
      </c>
      <c r="E187" s="81" t="s">
        <v>470</v>
      </c>
      <c r="F187" s="81" t="s">
        <v>2895</v>
      </c>
      <c r="G187" s="90" t="s">
        <v>2799</v>
      </c>
      <c r="H187" s="81" t="s">
        <v>2800</v>
      </c>
      <c r="I187" s="85">
        <v>1905302.59</v>
      </c>
      <c r="J187" s="85">
        <v>4000000</v>
      </c>
      <c r="K187" s="85">
        <v>1666666.6666666667</v>
      </c>
      <c r="L187" s="85">
        <v>2513085.8100000005</v>
      </c>
      <c r="M187" s="85">
        <v>846419.14333333331</v>
      </c>
      <c r="N187" s="82">
        <v>50.785148599999999</v>
      </c>
      <c r="O187" s="81" t="s">
        <v>2896</v>
      </c>
    </row>
    <row r="188" spans="1:15" ht="23.25" hidden="1" customHeight="1">
      <c r="A188" s="80">
        <v>44255</v>
      </c>
      <c r="B188" s="81" t="s">
        <v>2915</v>
      </c>
      <c r="C188" s="81" t="s">
        <v>2019</v>
      </c>
      <c r="D188" s="81" t="s">
        <v>469</v>
      </c>
      <c r="E188" s="81" t="s">
        <v>470</v>
      </c>
      <c r="F188" s="81" t="s">
        <v>2895</v>
      </c>
      <c r="G188" s="90" t="s">
        <v>2801</v>
      </c>
      <c r="H188" s="81" t="s">
        <v>2802</v>
      </c>
      <c r="I188" s="85">
        <v>1029011.3</v>
      </c>
      <c r="J188" s="85">
        <v>2000000</v>
      </c>
      <c r="K188" s="85">
        <v>833333.33333333337</v>
      </c>
      <c r="L188" s="85">
        <v>1098916</v>
      </c>
      <c r="M188" s="85">
        <v>265582.66666666663</v>
      </c>
      <c r="N188" s="82">
        <v>31.869919999999997</v>
      </c>
      <c r="O188" s="81" t="s">
        <v>2896</v>
      </c>
    </row>
    <row r="189" spans="1:15" ht="23.25" hidden="1" customHeight="1">
      <c r="A189" s="80">
        <v>44255</v>
      </c>
      <c r="B189" s="81" t="s">
        <v>2915</v>
      </c>
      <c r="C189" s="81" t="s">
        <v>2019</v>
      </c>
      <c r="D189" s="81" t="s">
        <v>469</v>
      </c>
      <c r="E189" s="81" t="s">
        <v>470</v>
      </c>
      <c r="F189" s="81" t="s">
        <v>2895</v>
      </c>
      <c r="G189" s="90" t="s">
        <v>2803</v>
      </c>
      <c r="H189" s="81" t="s">
        <v>2804</v>
      </c>
      <c r="I189" s="85">
        <v>8463134.1799999997</v>
      </c>
      <c r="J189" s="85">
        <v>18000000</v>
      </c>
      <c r="K189" s="85">
        <v>7500000</v>
      </c>
      <c r="L189" s="85">
        <v>7120345.25</v>
      </c>
      <c r="M189" s="85">
        <v>-379654.75</v>
      </c>
      <c r="N189" s="82">
        <v>-5.0620633333333336</v>
      </c>
      <c r="O189" s="81" t="s">
        <v>2897</v>
      </c>
    </row>
    <row r="190" spans="1:15" ht="23.25" hidden="1" customHeight="1">
      <c r="A190" s="80">
        <v>44255</v>
      </c>
      <c r="B190" s="81" t="s">
        <v>2915</v>
      </c>
      <c r="C190" s="81" t="s">
        <v>2019</v>
      </c>
      <c r="D190" s="81" t="s">
        <v>469</v>
      </c>
      <c r="E190" s="81" t="s">
        <v>470</v>
      </c>
      <c r="F190" s="81" t="s">
        <v>2895</v>
      </c>
      <c r="G190" s="90" t="s">
        <v>2805</v>
      </c>
      <c r="H190" s="81" t="s">
        <v>2806</v>
      </c>
      <c r="I190" s="85">
        <v>32635398.210000001</v>
      </c>
      <c r="J190" s="85">
        <v>72000000</v>
      </c>
      <c r="K190" s="85">
        <v>30000000</v>
      </c>
      <c r="L190" s="85">
        <v>29741447.870000001</v>
      </c>
      <c r="M190" s="85">
        <v>-258552.13</v>
      </c>
      <c r="N190" s="82">
        <v>-0.86184043333333338</v>
      </c>
      <c r="O190" s="81" t="s">
        <v>2897</v>
      </c>
    </row>
    <row r="191" spans="1:15" ht="23.25" hidden="1" customHeight="1">
      <c r="A191" s="80">
        <v>44255</v>
      </c>
      <c r="B191" s="81" t="s">
        <v>2915</v>
      </c>
      <c r="C191" s="81" t="s">
        <v>2019</v>
      </c>
      <c r="D191" s="81" t="s">
        <v>469</v>
      </c>
      <c r="E191" s="81" t="s">
        <v>470</v>
      </c>
      <c r="F191" s="81" t="s">
        <v>2895</v>
      </c>
      <c r="G191" s="90" t="s">
        <v>2807</v>
      </c>
      <c r="H191" s="81" t="s">
        <v>2808</v>
      </c>
      <c r="I191" s="85">
        <v>13990622.119999999</v>
      </c>
      <c r="J191" s="85">
        <v>25000000</v>
      </c>
      <c r="K191" s="85">
        <v>10416666.666666666</v>
      </c>
      <c r="L191" s="85">
        <v>5836155.6900000004</v>
      </c>
      <c r="M191" s="85">
        <v>-4580510.9766666666</v>
      </c>
      <c r="N191" s="82">
        <v>-43.972905376</v>
      </c>
      <c r="O191" s="81" t="s">
        <v>2897</v>
      </c>
    </row>
    <row r="192" spans="1:15" ht="23.25" hidden="1" customHeight="1">
      <c r="A192" s="80">
        <v>44255</v>
      </c>
      <c r="B192" s="81" t="s">
        <v>2915</v>
      </c>
      <c r="C192" s="81" t="s">
        <v>2019</v>
      </c>
      <c r="D192" s="81" t="s">
        <v>469</v>
      </c>
      <c r="E192" s="81" t="s">
        <v>470</v>
      </c>
      <c r="F192" s="81" t="s">
        <v>2895</v>
      </c>
      <c r="G192" s="90" t="s">
        <v>2870</v>
      </c>
      <c r="H192" s="81" t="s">
        <v>2871</v>
      </c>
      <c r="I192" s="85">
        <v>0</v>
      </c>
      <c r="J192" s="86"/>
      <c r="K192" s="86"/>
      <c r="L192" s="85">
        <v>0</v>
      </c>
      <c r="M192" s="86"/>
      <c r="N192" s="83"/>
      <c r="O192" s="81" t="s">
        <v>2901</v>
      </c>
    </row>
    <row r="193" spans="1:15" ht="23.25" hidden="1" customHeight="1">
      <c r="A193" s="80">
        <v>44255</v>
      </c>
      <c r="B193" s="81" t="s">
        <v>2915</v>
      </c>
      <c r="C193" s="81" t="s">
        <v>2019</v>
      </c>
      <c r="D193" s="81" t="s">
        <v>469</v>
      </c>
      <c r="E193" s="81" t="s">
        <v>470</v>
      </c>
      <c r="F193" s="81" t="s">
        <v>2895</v>
      </c>
      <c r="G193" s="90" t="s">
        <v>2809</v>
      </c>
      <c r="H193" s="81" t="s">
        <v>2810</v>
      </c>
      <c r="I193" s="85">
        <v>2232176.1800000002</v>
      </c>
      <c r="J193" s="85">
        <v>3270000</v>
      </c>
      <c r="K193" s="85">
        <v>1362500</v>
      </c>
      <c r="L193" s="85">
        <v>3270000</v>
      </c>
      <c r="M193" s="85">
        <v>1907500</v>
      </c>
      <c r="N193" s="82">
        <v>140</v>
      </c>
      <c r="O193" s="81" t="s">
        <v>2896</v>
      </c>
    </row>
    <row r="194" spans="1:15" ht="23.25" hidden="1" customHeight="1">
      <c r="A194" s="80">
        <v>44255</v>
      </c>
      <c r="B194" s="81" t="s">
        <v>2915</v>
      </c>
      <c r="C194" s="81" t="s">
        <v>2019</v>
      </c>
      <c r="D194" s="81" t="s">
        <v>469</v>
      </c>
      <c r="E194" s="81" t="s">
        <v>470</v>
      </c>
      <c r="F194" s="81" t="s">
        <v>2895</v>
      </c>
      <c r="G194" s="87" t="s">
        <v>2812</v>
      </c>
      <c r="H194" s="81" t="s">
        <v>2813</v>
      </c>
      <c r="I194" s="85">
        <v>15889326.189999999</v>
      </c>
      <c r="J194" s="85">
        <v>28461180.059999999</v>
      </c>
      <c r="K194" s="85">
        <v>11858825.025</v>
      </c>
      <c r="L194" s="85">
        <v>9990020.2899999991</v>
      </c>
      <c r="M194" s="85">
        <v>-1868804.7350000001</v>
      </c>
      <c r="N194" s="82">
        <v>-15.758768099371633</v>
      </c>
      <c r="O194" s="81" t="s">
        <v>2896</v>
      </c>
    </row>
    <row r="195" spans="1:15" ht="23.25" hidden="1" customHeight="1">
      <c r="A195" s="80">
        <v>44255</v>
      </c>
      <c r="B195" s="81" t="s">
        <v>2915</v>
      </c>
      <c r="C195" s="81" t="s">
        <v>2019</v>
      </c>
      <c r="D195" s="81" t="s">
        <v>469</v>
      </c>
      <c r="E195" s="81" t="s">
        <v>470</v>
      </c>
      <c r="F195" s="81" t="s">
        <v>2895</v>
      </c>
      <c r="G195" s="87" t="s">
        <v>2814</v>
      </c>
      <c r="H195" s="81" t="s">
        <v>2815</v>
      </c>
      <c r="I195" s="85">
        <v>2634233.87</v>
      </c>
      <c r="J195" s="85">
        <v>6436995.71</v>
      </c>
      <c r="K195" s="85">
        <v>2682081.5458333334</v>
      </c>
      <c r="L195" s="85">
        <v>2288465.5299999998</v>
      </c>
      <c r="M195" s="85">
        <v>-393616.01583333331</v>
      </c>
      <c r="N195" s="82">
        <v>-14.675766157998574</v>
      </c>
      <c r="O195" s="81" t="s">
        <v>2896</v>
      </c>
    </row>
    <row r="196" spans="1:15" ht="23.25" hidden="1" customHeight="1">
      <c r="A196" s="80">
        <v>44255</v>
      </c>
      <c r="B196" s="81" t="s">
        <v>2915</v>
      </c>
      <c r="C196" s="81" t="s">
        <v>2019</v>
      </c>
      <c r="D196" s="81" t="s">
        <v>469</v>
      </c>
      <c r="E196" s="81" t="s">
        <v>470</v>
      </c>
      <c r="F196" s="81" t="s">
        <v>2895</v>
      </c>
      <c r="G196" s="87" t="s">
        <v>2816</v>
      </c>
      <c r="H196" s="81" t="s">
        <v>2817</v>
      </c>
      <c r="I196" s="85">
        <v>301497.46000000002</v>
      </c>
      <c r="J196" s="85">
        <v>829071</v>
      </c>
      <c r="K196" s="85">
        <v>345446.25</v>
      </c>
      <c r="L196" s="85">
        <v>387173.23</v>
      </c>
      <c r="M196" s="85">
        <v>41726.980000000003</v>
      </c>
      <c r="N196" s="82">
        <v>12.079152690179731</v>
      </c>
      <c r="O196" s="81" t="s">
        <v>2897</v>
      </c>
    </row>
    <row r="197" spans="1:15" ht="23.25" hidden="1" customHeight="1">
      <c r="A197" s="80">
        <v>44255</v>
      </c>
      <c r="B197" s="81" t="s">
        <v>2915</v>
      </c>
      <c r="C197" s="81" t="s">
        <v>2019</v>
      </c>
      <c r="D197" s="81" t="s">
        <v>469</v>
      </c>
      <c r="E197" s="81" t="s">
        <v>470</v>
      </c>
      <c r="F197" s="81" t="s">
        <v>2895</v>
      </c>
      <c r="G197" s="87" t="s">
        <v>2818</v>
      </c>
      <c r="H197" s="81" t="s">
        <v>2819</v>
      </c>
      <c r="I197" s="85">
        <v>4064774.99</v>
      </c>
      <c r="J197" s="85">
        <v>8695067.5</v>
      </c>
      <c r="K197" s="85">
        <v>3622944.791666667</v>
      </c>
      <c r="L197" s="85">
        <v>2701552.15</v>
      </c>
      <c r="M197" s="85">
        <v>-921392.6416666666</v>
      </c>
      <c r="N197" s="82">
        <v>-25.432146903977454</v>
      </c>
      <c r="O197" s="81" t="s">
        <v>2896</v>
      </c>
    </row>
    <row r="198" spans="1:15" ht="23.25" hidden="1" customHeight="1">
      <c r="A198" s="80">
        <v>44255</v>
      </c>
      <c r="B198" s="81" t="s">
        <v>2915</v>
      </c>
      <c r="C198" s="81" t="s">
        <v>2019</v>
      </c>
      <c r="D198" s="81" t="s">
        <v>469</v>
      </c>
      <c r="E198" s="81" t="s">
        <v>470</v>
      </c>
      <c r="F198" s="81" t="s">
        <v>2895</v>
      </c>
      <c r="G198" s="87" t="s">
        <v>2820</v>
      </c>
      <c r="H198" s="81" t="s">
        <v>2821</v>
      </c>
      <c r="I198" s="85">
        <v>40493390.5</v>
      </c>
      <c r="J198" s="85">
        <v>72000000</v>
      </c>
      <c r="K198" s="85">
        <v>30000000</v>
      </c>
      <c r="L198" s="85">
        <v>29741447.870000001</v>
      </c>
      <c r="M198" s="85">
        <v>-258552.13</v>
      </c>
      <c r="N198" s="82">
        <v>-0.86184043333333338</v>
      </c>
      <c r="O198" s="81" t="s">
        <v>2896</v>
      </c>
    </row>
    <row r="199" spans="1:15" ht="23.25" hidden="1" customHeight="1">
      <c r="A199" s="80">
        <v>44255</v>
      </c>
      <c r="B199" s="81" t="s">
        <v>2915</v>
      </c>
      <c r="C199" s="81" t="s">
        <v>2019</v>
      </c>
      <c r="D199" s="81" t="s">
        <v>469</v>
      </c>
      <c r="E199" s="81" t="s">
        <v>470</v>
      </c>
      <c r="F199" s="81" t="s">
        <v>2895</v>
      </c>
      <c r="G199" s="87" t="s">
        <v>2822</v>
      </c>
      <c r="H199" s="81" t="s">
        <v>2846</v>
      </c>
      <c r="I199" s="85">
        <v>7317477.1100000003</v>
      </c>
      <c r="J199" s="85">
        <v>9000000</v>
      </c>
      <c r="K199" s="85">
        <v>3750000</v>
      </c>
      <c r="L199" s="85">
        <v>4575275.71</v>
      </c>
      <c r="M199" s="85">
        <v>825275.71</v>
      </c>
      <c r="N199" s="82">
        <v>22.007352266666665</v>
      </c>
      <c r="O199" s="81" t="s">
        <v>2897</v>
      </c>
    </row>
    <row r="200" spans="1:15" ht="23.25" hidden="1" customHeight="1">
      <c r="A200" s="80">
        <v>44255</v>
      </c>
      <c r="B200" s="81" t="s">
        <v>2915</v>
      </c>
      <c r="C200" s="81" t="s">
        <v>2019</v>
      </c>
      <c r="D200" s="81" t="s">
        <v>469</v>
      </c>
      <c r="E200" s="81" t="s">
        <v>470</v>
      </c>
      <c r="F200" s="81" t="s">
        <v>2895</v>
      </c>
      <c r="G200" s="87" t="s">
        <v>2823</v>
      </c>
      <c r="H200" s="81" t="s">
        <v>2824</v>
      </c>
      <c r="I200" s="85">
        <v>19580296.800000001</v>
      </c>
      <c r="J200" s="85">
        <v>32008280</v>
      </c>
      <c r="K200" s="85">
        <v>13336783.333333334</v>
      </c>
      <c r="L200" s="85">
        <v>14826295.57</v>
      </c>
      <c r="M200" s="85">
        <v>1489512.2366666666</v>
      </c>
      <c r="N200" s="82">
        <v>11.168451938061027</v>
      </c>
      <c r="O200" s="81" t="s">
        <v>2897</v>
      </c>
    </row>
    <row r="201" spans="1:15" ht="23.25" hidden="1" customHeight="1">
      <c r="A201" s="80">
        <v>44255</v>
      </c>
      <c r="B201" s="81" t="s">
        <v>2915</v>
      </c>
      <c r="C201" s="81" t="s">
        <v>2019</v>
      </c>
      <c r="D201" s="81" t="s">
        <v>469</v>
      </c>
      <c r="E201" s="81" t="s">
        <v>470</v>
      </c>
      <c r="F201" s="81" t="s">
        <v>2895</v>
      </c>
      <c r="G201" s="87" t="s">
        <v>2825</v>
      </c>
      <c r="H201" s="81" t="s">
        <v>2826</v>
      </c>
      <c r="I201" s="85">
        <v>2261826.7200000002</v>
      </c>
      <c r="J201" s="85">
        <v>4000000</v>
      </c>
      <c r="K201" s="85">
        <v>1666666.6666666667</v>
      </c>
      <c r="L201" s="85">
        <v>1479902.41</v>
      </c>
      <c r="M201" s="85">
        <v>-186764.25666666665</v>
      </c>
      <c r="N201" s="82">
        <v>-11.205855400000001</v>
      </c>
      <c r="O201" s="81" t="s">
        <v>2896</v>
      </c>
    </row>
    <row r="202" spans="1:15" ht="23.25" hidden="1" customHeight="1">
      <c r="A202" s="80">
        <v>44255</v>
      </c>
      <c r="B202" s="81" t="s">
        <v>2915</v>
      </c>
      <c r="C202" s="81" t="s">
        <v>2019</v>
      </c>
      <c r="D202" s="81" t="s">
        <v>469</v>
      </c>
      <c r="E202" s="81" t="s">
        <v>470</v>
      </c>
      <c r="F202" s="81" t="s">
        <v>2895</v>
      </c>
      <c r="G202" s="87" t="s">
        <v>2827</v>
      </c>
      <c r="H202" s="81" t="s">
        <v>2828</v>
      </c>
      <c r="I202" s="85">
        <v>6486368.0999999996</v>
      </c>
      <c r="J202" s="85">
        <v>12000000</v>
      </c>
      <c r="K202" s="85">
        <v>5000000</v>
      </c>
      <c r="L202" s="85">
        <v>4137204.09</v>
      </c>
      <c r="M202" s="85">
        <v>-862795.91</v>
      </c>
      <c r="N202" s="82">
        <v>-17.2559182</v>
      </c>
      <c r="O202" s="81" t="s">
        <v>2896</v>
      </c>
    </row>
    <row r="203" spans="1:15" ht="23.25" hidden="1" customHeight="1">
      <c r="A203" s="80">
        <v>44255</v>
      </c>
      <c r="B203" s="81" t="s">
        <v>2915</v>
      </c>
      <c r="C203" s="81" t="s">
        <v>2019</v>
      </c>
      <c r="D203" s="81" t="s">
        <v>469</v>
      </c>
      <c r="E203" s="81" t="s">
        <v>470</v>
      </c>
      <c r="F203" s="81" t="s">
        <v>2895</v>
      </c>
      <c r="G203" s="87" t="s">
        <v>2829</v>
      </c>
      <c r="H203" s="81" t="s">
        <v>2830</v>
      </c>
      <c r="I203" s="85">
        <v>3506524.07</v>
      </c>
      <c r="J203" s="85">
        <v>7000000</v>
      </c>
      <c r="K203" s="85">
        <v>2916666.666666667</v>
      </c>
      <c r="L203" s="85">
        <v>2428858.0499999998</v>
      </c>
      <c r="M203" s="85">
        <v>-487808.61666666664</v>
      </c>
      <c r="N203" s="82">
        <v>-16.724866857142857</v>
      </c>
      <c r="O203" s="81" t="s">
        <v>2896</v>
      </c>
    </row>
    <row r="204" spans="1:15" ht="23.25" hidden="1" customHeight="1">
      <c r="A204" s="80">
        <v>44255</v>
      </c>
      <c r="B204" s="81" t="s">
        <v>2915</v>
      </c>
      <c r="C204" s="81" t="s">
        <v>2019</v>
      </c>
      <c r="D204" s="81" t="s">
        <v>469</v>
      </c>
      <c r="E204" s="81" t="s">
        <v>470</v>
      </c>
      <c r="F204" s="81" t="s">
        <v>2895</v>
      </c>
      <c r="G204" s="87" t="s">
        <v>2831</v>
      </c>
      <c r="H204" s="81" t="s">
        <v>2832</v>
      </c>
      <c r="I204" s="85">
        <v>3659705.72</v>
      </c>
      <c r="J204" s="85">
        <v>8982727.0399999991</v>
      </c>
      <c r="K204" s="85">
        <v>3742802.9333333336</v>
      </c>
      <c r="L204" s="85">
        <v>2135473.8199999998</v>
      </c>
      <c r="M204" s="85">
        <v>-1607329.1133333333</v>
      </c>
      <c r="N204" s="82">
        <v>-42.944529593543123</v>
      </c>
      <c r="O204" s="81" t="s">
        <v>2896</v>
      </c>
    </row>
    <row r="205" spans="1:15" ht="23.25" hidden="1" customHeight="1">
      <c r="A205" s="80">
        <v>44255</v>
      </c>
      <c r="B205" s="81" t="s">
        <v>2915</v>
      </c>
      <c r="C205" s="81" t="s">
        <v>2019</v>
      </c>
      <c r="D205" s="81" t="s">
        <v>469</v>
      </c>
      <c r="E205" s="81" t="s">
        <v>470</v>
      </c>
      <c r="F205" s="81" t="s">
        <v>2895</v>
      </c>
      <c r="G205" s="87" t="s">
        <v>2833</v>
      </c>
      <c r="H205" s="81" t="s">
        <v>2834</v>
      </c>
      <c r="I205" s="85">
        <v>2789911.49</v>
      </c>
      <c r="J205" s="85">
        <v>4261000</v>
      </c>
      <c r="K205" s="85">
        <v>1775416.6666666667</v>
      </c>
      <c r="L205" s="85">
        <v>7717374.8499999987</v>
      </c>
      <c r="M205" s="85">
        <v>5941958.1833333336</v>
      </c>
      <c r="N205" s="82">
        <v>334.679644214973</v>
      </c>
      <c r="O205" s="81" t="s">
        <v>2897</v>
      </c>
    </row>
    <row r="206" spans="1:15" ht="23.25" hidden="1" customHeight="1">
      <c r="A206" s="80">
        <v>44255</v>
      </c>
      <c r="B206" s="81" t="s">
        <v>2915</v>
      </c>
      <c r="C206" s="81" t="s">
        <v>2019</v>
      </c>
      <c r="D206" s="81" t="s">
        <v>469</v>
      </c>
      <c r="E206" s="81" t="s">
        <v>470</v>
      </c>
      <c r="F206" s="81" t="s">
        <v>2895</v>
      </c>
      <c r="G206" s="87" t="s">
        <v>2835</v>
      </c>
      <c r="H206" s="81" t="s">
        <v>2836</v>
      </c>
      <c r="I206" s="85">
        <v>664072.78</v>
      </c>
      <c r="J206" s="85">
        <v>1000000</v>
      </c>
      <c r="K206" s="85">
        <v>416666.66666666669</v>
      </c>
      <c r="L206" s="85">
        <v>186925.8</v>
      </c>
      <c r="M206" s="85">
        <v>-229740.8666666667</v>
      </c>
      <c r="N206" s="82">
        <v>-55.137808</v>
      </c>
      <c r="O206" s="81" t="s">
        <v>2896</v>
      </c>
    </row>
    <row r="207" spans="1:15" ht="23.25" hidden="1" customHeight="1">
      <c r="A207" s="80">
        <v>44255</v>
      </c>
      <c r="B207" s="81" t="s">
        <v>2915</v>
      </c>
      <c r="C207" s="81" t="s">
        <v>2019</v>
      </c>
      <c r="D207" s="81" t="s">
        <v>469</v>
      </c>
      <c r="E207" s="81" t="s">
        <v>470</v>
      </c>
      <c r="F207" s="81" t="s">
        <v>2895</v>
      </c>
      <c r="G207" s="87" t="s">
        <v>2837</v>
      </c>
      <c r="H207" s="81" t="s">
        <v>2838</v>
      </c>
      <c r="I207" s="85">
        <v>12451570.08</v>
      </c>
      <c r="J207" s="85">
        <v>22000000</v>
      </c>
      <c r="K207" s="85">
        <v>9166666.666666666</v>
      </c>
      <c r="L207" s="85">
        <v>7694725.2199999997</v>
      </c>
      <c r="M207" s="85">
        <v>-1471941.4466666665</v>
      </c>
      <c r="N207" s="82">
        <v>-16.057543054545455</v>
      </c>
      <c r="O207" s="81" t="s">
        <v>2896</v>
      </c>
    </row>
    <row r="208" spans="1:15" ht="23.25" hidden="1" customHeight="1">
      <c r="A208" s="80">
        <v>44255</v>
      </c>
      <c r="B208" s="81" t="s">
        <v>2915</v>
      </c>
      <c r="C208" s="81" t="s">
        <v>2019</v>
      </c>
      <c r="D208" s="81" t="s">
        <v>469</v>
      </c>
      <c r="E208" s="81" t="s">
        <v>470</v>
      </c>
      <c r="F208" s="81" t="s">
        <v>2895</v>
      </c>
      <c r="G208" s="87" t="s">
        <v>2872</v>
      </c>
      <c r="H208" s="81" t="s">
        <v>2873</v>
      </c>
      <c r="I208" s="85">
        <v>0</v>
      </c>
      <c r="J208" s="86"/>
      <c r="K208" s="86"/>
      <c r="L208" s="85">
        <v>0</v>
      </c>
      <c r="M208" s="86"/>
      <c r="N208" s="83"/>
      <c r="O208" s="81" t="s">
        <v>2901</v>
      </c>
    </row>
    <row r="209" spans="1:15" ht="23.25" hidden="1" customHeight="1">
      <c r="A209" s="80">
        <v>44255</v>
      </c>
      <c r="B209" s="81" t="s">
        <v>2915</v>
      </c>
      <c r="C209" s="81" t="s">
        <v>2019</v>
      </c>
      <c r="D209" s="81" t="s">
        <v>469</v>
      </c>
      <c r="E209" s="81" t="s">
        <v>470</v>
      </c>
      <c r="F209" s="81" t="s">
        <v>1944</v>
      </c>
      <c r="G209" s="89" t="s">
        <v>2852</v>
      </c>
      <c r="H209" s="81" t="s">
        <v>2898</v>
      </c>
      <c r="I209" s="85">
        <v>6288244.4800000004</v>
      </c>
      <c r="J209" s="85">
        <v>6288244.4800000004</v>
      </c>
      <c r="K209" s="85">
        <v>2620101.8666666662</v>
      </c>
      <c r="L209" s="85">
        <v>33459395.430000037</v>
      </c>
      <c r="M209" s="85">
        <v>30839293.563333333</v>
      </c>
      <c r="N209" s="82">
        <v>1177.0265101397583</v>
      </c>
      <c r="O209" s="81" t="s">
        <v>2896</v>
      </c>
    </row>
    <row r="210" spans="1:15" ht="23.25" hidden="1" customHeight="1">
      <c r="A210" s="80">
        <v>44255</v>
      </c>
      <c r="B210" s="81" t="s">
        <v>2915</v>
      </c>
      <c r="C210" s="81" t="s">
        <v>2019</v>
      </c>
      <c r="D210" s="81" t="s">
        <v>469</v>
      </c>
      <c r="E210" s="81" t="s">
        <v>470</v>
      </c>
      <c r="F210" s="81" t="s">
        <v>1944</v>
      </c>
      <c r="G210" s="89" t="s">
        <v>2853</v>
      </c>
      <c r="H210" s="81" t="s">
        <v>2899</v>
      </c>
      <c r="I210" s="85">
        <v>37797644.850000001</v>
      </c>
      <c r="J210" s="85">
        <v>37797644.850000001</v>
      </c>
      <c r="K210" s="85">
        <v>15749018.6875</v>
      </c>
      <c r="L210" s="85">
        <v>62708632.690000005</v>
      </c>
      <c r="M210" s="85">
        <v>46959614.002499998</v>
      </c>
      <c r="N210" s="82">
        <v>298.17485733109106</v>
      </c>
      <c r="O210" s="81" t="s">
        <v>2896</v>
      </c>
    </row>
    <row r="211" spans="1:15" ht="23.25" hidden="1" customHeight="1">
      <c r="A211" s="80">
        <v>44255</v>
      </c>
      <c r="B211" s="81" t="s">
        <v>2915</v>
      </c>
      <c r="C211" s="81" t="s">
        <v>2019</v>
      </c>
      <c r="D211" s="81" t="s">
        <v>469</v>
      </c>
      <c r="E211" s="81" t="s">
        <v>470</v>
      </c>
      <c r="F211" s="81" t="s">
        <v>1944</v>
      </c>
      <c r="G211" s="89" t="s">
        <v>2854</v>
      </c>
      <c r="H211" s="81" t="s">
        <v>2900</v>
      </c>
      <c r="I211" s="85">
        <v>65019170.420000002</v>
      </c>
      <c r="J211" s="85">
        <v>-65019170.420000002</v>
      </c>
      <c r="K211" s="85">
        <v>-27091321.008333337</v>
      </c>
      <c r="L211" s="85">
        <v>-59759871.659999989</v>
      </c>
      <c r="M211" s="85">
        <v>-32668550.651666667</v>
      </c>
      <c r="N211" s="82">
        <v>120.58677626542377</v>
      </c>
      <c r="O211" s="81" t="s">
        <v>2896</v>
      </c>
    </row>
    <row r="212" spans="1:15" ht="23.25" hidden="1" customHeight="1">
      <c r="A212" s="80">
        <v>44255</v>
      </c>
      <c r="B212" s="81" t="s">
        <v>2915</v>
      </c>
      <c r="C212" s="81" t="s">
        <v>2019</v>
      </c>
      <c r="D212" s="81" t="s">
        <v>471</v>
      </c>
      <c r="E212" s="81" t="s">
        <v>472</v>
      </c>
      <c r="F212" s="81" t="s">
        <v>2895</v>
      </c>
      <c r="G212" s="89" t="s">
        <v>2790</v>
      </c>
      <c r="H212" s="81" t="s">
        <v>2791</v>
      </c>
      <c r="I212" s="85">
        <v>30341251.670000002</v>
      </c>
      <c r="J212" s="85">
        <v>31181491.719999999</v>
      </c>
      <c r="K212" s="85">
        <v>12992288.216666667</v>
      </c>
      <c r="L212" s="85">
        <v>21203608.550000012</v>
      </c>
      <c r="M212" s="85">
        <v>8211320.333333334</v>
      </c>
      <c r="N212" s="82">
        <v>63.201494581991732</v>
      </c>
      <c r="O212" s="81" t="s">
        <v>2896</v>
      </c>
    </row>
    <row r="213" spans="1:15" ht="23.25" hidden="1" customHeight="1">
      <c r="A213" s="80">
        <v>44255</v>
      </c>
      <c r="B213" s="81" t="s">
        <v>2915</v>
      </c>
      <c r="C213" s="81" t="s">
        <v>2019</v>
      </c>
      <c r="D213" s="81" t="s">
        <v>471</v>
      </c>
      <c r="E213" s="81" t="s">
        <v>472</v>
      </c>
      <c r="F213" s="81" t="s">
        <v>2895</v>
      </c>
      <c r="G213" s="89" t="s">
        <v>2792</v>
      </c>
      <c r="H213" s="81" t="s">
        <v>2793</v>
      </c>
      <c r="I213" s="85">
        <v>79800.34</v>
      </c>
      <c r="J213" s="85">
        <v>80000</v>
      </c>
      <c r="K213" s="85">
        <v>33333.333333333336</v>
      </c>
      <c r="L213" s="85">
        <v>48600</v>
      </c>
      <c r="M213" s="85">
        <v>15266.666666666666</v>
      </c>
      <c r="N213" s="82">
        <v>45.8</v>
      </c>
      <c r="O213" s="81" t="s">
        <v>2896</v>
      </c>
    </row>
    <row r="214" spans="1:15" ht="23.25" hidden="1" customHeight="1">
      <c r="A214" s="80">
        <v>44255</v>
      </c>
      <c r="B214" s="81" t="s">
        <v>2915</v>
      </c>
      <c r="C214" s="81" t="s">
        <v>2019</v>
      </c>
      <c r="D214" s="81" t="s">
        <v>471</v>
      </c>
      <c r="E214" s="81" t="s">
        <v>472</v>
      </c>
      <c r="F214" s="81" t="s">
        <v>2895</v>
      </c>
      <c r="G214" s="89" t="s">
        <v>2794</v>
      </c>
      <c r="H214" s="81" t="s">
        <v>2795</v>
      </c>
      <c r="I214" s="85">
        <v>35140.300000000003</v>
      </c>
      <c r="J214" s="85">
        <v>40000</v>
      </c>
      <c r="K214" s="85">
        <v>16666.666666666668</v>
      </c>
      <c r="L214" s="85">
        <v>62672.75</v>
      </c>
      <c r="M214" s="85">
        <v>46006.083333333336</v>
      </c>
      <c r="N214" s="82">
        <v>276.03649999999999</v>
      </c>
      <c r="O214" s="81" t="s">
        <v>2896</v>
      </c>
    </row>
    <row r="215" spans="1:15" ht="23.25" hidden="1" customHeight="1">
      <c r="A215" s="80">
        <v>44255</v>
      </c>
      <c r="B215" s="81" t="s">
        <v>2915</v>
      </c>
      <c r="C215" s="81" t="s">
        <v>2019</v>
      </c>
      <c r="D215" s="81" t="s">
        <v>471</v>
      </c>
      <c r="E215" s="81" t="s">
        <v>472</v>
      </c>
      <c r="F215" s="81" t="s">
        <v>2895</v>
      </c>
      <c r="G215" s="89" t="s">
        <v>2865</v>
      </c>
      <c r="H215" s="81" t="s">
        <v>2796</v>
      </c>
      <c r="I215" s="85">
        <v>309692.90000000002</v>
      </c>
      <c r="J215" s="85">
        <v>378510</v>
      </c>
      <c r="K215" s="85">
        <v>157712.5</v>
      </c>
      <c r="L215" s="85">
        <v>273433.25</v>
      </c>
      <c r="M215" s="85">
        <v>115720.75</v>
      </c>
      <c r="N215" s="82">
        <v>73.374494729333435</v>
      </c>
      <c r="O215" s="81" t="s">
        <v>2896</v>
      </c>
    </row>
    <row r="216" spans="1:15" ht="23.25" hidden="1" customHeight="1">
      <c r="A216" s="80">
        <v>44255</v>
      </c>
      <c r="B216" s="81" t="s">
        <v>2915</v>
      </c>
      <c r="C216" s="81" t="s">
        <v>2019</v>
      </c>
      <c r="D216" s="81" t="s">
        <v>471</v>
      </c>
      <c r="E216" s="81" t="s">
        <v>472</v>
      </c>
      <c r="F216" s="81" t="s">
        <v>2895</v>
      </c>
      <c r="G216" s="89" t="s">
        <v>2797</v>
      </c>
      <c r="H216" s="81" t="s">
        <v>2798</v>
      </c>
      <c r="I216" s="85">
        <v>3383244.81</v>
      </c>
      <c r="J216" s="85">
        <v>5560000</v>
      </c>
      <c r="K216" s="85">
        <v>2316666.6666666665</v>
      </c>
      <c r="L216" s="85">
        <v>3036967.15</v>
      </c>
      <c r="M216" s="85">
        <v>720300.4833333334</v>
      </c>
      <c r="N216" s="82">
        <v>31.092107194244601</v>
      </c>
      <c r="O216" s="81" t="s">
        <v>2896</v>
      </c>
    </row>
    <row r="217" spans="1:15" ht="23.25" hidden="1" customHeight="1">
      <c r="A217" s="80">
        <v>44255</v>
      </c>
      <c r="B217" s="81" t="s">
        <v>2915</v>
      </c>
      <c r="C217" s="81" t="s">
        <v>2019</v>
      </c>
      <c r="D217" s="81" t="s">
        <v>471</v>
      </c>
      <c r="E217" s="81" t="s">
        <v>472</v>
      </c>
      <c r="F217" s="81" t="s">
        <v>2895</v>
      </c>
      <c r="G217" s="89" t="s">
        <v>2799</v>
      </c>
      <c r="H217" s="81" t="s">
        <v>2800</v>
      </c>
      <c r="I217" s="85">
        <v>1287815.72</v>
      </c>
      <c r="J217" s="85">
        <v>2397500</v>
      </c>
      <c r="K217" s="85">
        <v>998958.33333333326</v>
      </c>
      <c r="L217" s="85">
        <v>828234.91000000015</v>
      </c>
      <c r="M217" s="85">
        <v>-170723.42333333334</v>
      </c>
      <c r="N217" s="82">
        <v>-17.09014456725756</v>
      </c>
      <c r="O217" s="81" t="s">
        <v>2897</v>
      </c>
    </row>
    <row r="218" spans="1:15" ht="23.25" hidden="1" customHeight="1">
      <c r="A218" s="80">
        <v>44255</v>
      </c>
      <c r="B218" s="81" t="s">
        <v>2915</v>
      </c>
      <c r="C218" s="81" t="s">
        <v>2019</v>
      </c>
      <c r="D218" s="81" t="s">
        <v>471</v>
      </c>
      <c r="E218" s="81" t="s">
        <v>472</v>
      </c>
      <c r="F218" s="81" t="s">
        <v>2895</v>
      </c>
      <c r="G218" s="89" t="s">
        <v>2801</v>
      </c>
      <c r="H218" s="81" t="s">
        <v>2802</v>
      </c>
      <c r="I218" s="85">
        <v>254627.52</v>
      </c>
      <c r="J218" s="85">
        <v>483800</v>
      </c>
      <c r="K218" s="85">
        <v>201583.33333333337</v>
      </c>
      <c r="L218" s="85">
        <v>188877</v>
      </c>
      <c r="M218" s="85">
        <v>-12706.333333333334</v>
      </c>
      <c r="N218" s="82">
        <v>-6.3032658123191405</v>
      </c>
      <c r="O218" s="81" t="s">
        <v>2897</v>
      </c>
    </row>
    <row r="219" spans="1:15" ht="23.25" hidden="1" customHeight="1">
      <c r="A219" s="80">
        <v>44255</v>
      </c>
      <c r="B219" s="81" t="s">
        <v>2915</v>
      </c>
      <c r="C219" s="81" t="s">
        <v>2019</v>
      </c>
      <c r="D219" s="81" t="s">
        <v>471</v>
      </c>
      <c r="E219" s="81" t="s">
        <v>472</v>
      </c>
      <c r="F219" s="81" t="s">
        <v>2895</v>
      </c>
      <c r="G219" s="89" t="s">
        <v>2803</v>
      </c>
      <c r="H219" s="81" t="s">
        <v>2804</v>
      </c>
      <c r="I219" s="85">
        <v>2420303.85</v>
      </c>
      <c r="J219" s="85">
        <v>5255500</v>
      </c>
      <c r="K219" s="85">
        <v>2189791.666666667</v>
      </c>
      <c r="L219" s="85">
        <v>2104734.12</v>
      </c>
      <c r="M219" s="85">
        <v>-85057.546666666662</v>
      </c>
      <c r="N219" s="82">
        <v>-3.8842757492151083</v>
      </c>
      <c r="O219" s="81" t="s">
        <v>2897</v>
      </c>
    </row>
    <row r="220" spans="1:15" ht="23.25" hidden="1" customHeight="1">
      <c r="A220" s="80">
        <v>44255</v>
      </c>
      <c r="B220" s="81" t="s">
        <v>2915</v>
      </c>
      <c r="C220" s="81" t="s">
        <v>2019</v>
      </c>
      <c r="D220" s="81" t="s">
        <v>471</v>
      </c>
      <c r="E220" s="81" t="s">
        <v>472</v>
      </c>
      <c r="F220" s="81" t="s">
        <v>2895</v>
      </c>
      <c r="G220" s="89" t="s">
        <v>2805</v>
      </c>
      <c r="H220" s="81" t="s">
        <v>2806</v>
      </c>
      <c r="I220" s="85">
        <v>13538919.43</v>
      </c>
      <c r="J220" s="85">
        <v>30000000</v>
      </c>
      <c r="K220" s="85">
        <v>12500000</v>
      </c>
      <c r="L220" s="85">
        <v>13260454.58</v>
      </c>
      <c r="M220" s="85">
        <v>760454.58</v>
      </c>
      <c r="N220" s="82">
        <v>6.0836366399999999</v>
      </c>
      <c r="O220" s="81" t="s">
        <v>2896</v>
      </c>
    </row>
    <row r="221" spans="1:15" ht="23.25" hidden="1" customHeight="1">
      <c r="A221" s="80">
        <v>44255</v>
      </c>
      <c r="B221" s="81" t="s">
        <v>2915</v>
      </c>
      <c r="C221" s="81" t="s">
        <v>2019</v>
      </c>
      <c r="D221" s="81" t="s">
        <v>471</v>
      </c>
      <c r="E221" s="81" t="s">
        <v>472</v>
      </c>
      <c r="F221" s="81" t="s">
        <v>2895</v>
      </c>
      <c r="G221" s="89" t="s">
        <v>2807</v>
      </c>
      <c r="H221" s="81" t="s">
        <v>2808</v>
      </c>
      <c r="I221" s="85">
        <v>2834933.37</v>
      </c>
      <c r="J221" s="85">
        <v>6345460</v>
      </c>
      <c r="K221" s="85">
        <v>2643941.6666666665</v>
      </c>
      <c r="L221" s="85">
        <v>2300514.92</v>
      </c>
      <c r="M221" s="85">
        <v>-343426.7466666667</v>
      </c>
      <c r="N221" s="82">
        <v>-12.98919529868599</v>
      </c>
      <c r="O221" s="81" t="s">
        <v>2897</v>
      </c>
    </row>
    <row r="222" spans="1:15" ht="23.25" hidden="1" customHeight="1">
      <c r="A222" s="80">
        <v>44255</v>
      </c>
      <c r="B222" s="81" t="s">
        <v>2915</v>
      </c>
      <c r="C222" s="81" t="s">
        <v>2019</v>
      </c>
      <c r="D222" s="81" t="s">
        <v>471</v>
      </c>
      <c r="E222" s="81" t="s">
        <v>472</v>
      </c>
      <c r="F222" s="81" t="s">
        <v>2895</v>
      </c>
      <c r="G222" s="89" t="s">
        <v>2870</v>
      </c>
      <c r="H222" s="81" t="s">
        <v>2871</v>
      </c>
      <c r="I222" s="85">
        <v>0</v>
      </c>
      <c r="J222" s="86"/>
      <c r="K222" s="86"/>
      <c r="L222" s="85">
        <v>0</v>
      </c>
      <c r="M222" s="86"/>
      <c r="N222" s="83"/>
      <c r="O222" s="81" t="s">
        <v>2901</v>
      </c>
    </row>
    <row r="223" spans="1:15" ht="23.25" hidden="1" customHeight="1">
      <c r="A223" s="80">
        <v>44255</v>
      </c>
      <c r="B223" s="81" t="s">
        <v>2915</v>
      </c>
      <c r="C223" s="81" t="s">
        <v>2019</v>
      </c>
      <c r="D223" s="81" t="s">
        <v>471</v>
      </c>
      <c r="E223" s="81" t="s">
        <v>472</v>
      </c>
      <c r="F223" s="81" t="s">
        <v>2895</v>
      </c>
      <c r="G223" s="89" t="s">
        <v>2809</v>
      </c>
      <c r="H223" s="81" t="s">
        <v>2810</v>
      </c>
      <c r="I223" s="85">
        <v>6196773.3899999997</v>
      </c>
      <c r="J223" s="85">
        <v>9904700</v>
      </c>
      <c r="K223" s="85">
        <v>4126958.333333333</v>
      </c>
      <c r="L223" s="85">
        <v>1738459.73</v>
      </c>
      <c r="M223" s="85">
        <v>-2388498.6033333335</v>
      </c>
      <c r="N223" s="82">
        <v>-57.875520187385781</v>
      </c>
      <c r="O223" s="81" t="s">
        <v>2897</v>
      </c>
    </row>
    <row r="224" spans="1:15" ht="23.25" hidden="1" customHeight="1">
      <c r="A224" s="80">
        <v>44255</v>
      </c>
      <c r="B224" s="81" t="s">
        <v>2915</v>
      </c>
      <c r="C224" s="81" t="s">
        <v>2019</v>
      </c>
      <c r="D224" s="81" t="s">
        <v>471</v>
      </c>
      <c r="E224" s="81" t="s">
        <v>472</v>
      </c>
      <c r="F224" s="81" t="s">
        <v>2895</v>
      </c>
      <c r="G224" s="90" t="s">
        <v>2812</v>
      </c>
      <c r="H224" s="81" t="s">
        <v>2813</v>
      </c>
      <c r="I224" s="85">
        <v>9701690.0299999993</v>
      </c>
      <c r="J224" s="85">
        <v>10285047.640000001</v>
      </c>
      <c r="K224" s="85">
        <v>4285436.5166666666</v>
      </c>
      <c r="L224" s="85">
        <v>6023770.54</v>
      </c>
      <c r="M224" s="85">
        <v>1738334.0233333332</v>
      </c>
      <c r="N224" s="82">
        <v>40.563756260831475</v>
      </c>
      <c r="O224" s="81" t="s">
        <v>2897</v>
      </c>
    </row>
    <row r="225" spans="1:15" ht="23.25" hidden="1" customHeight="1">
      <c r="A225" s="80">
        <v>44255</v>
      </c>
      <c r="B225" s="81" t="s">
        <v>2915</v>
      </c>
      <c r="C225" s="81" t="s">
        <v>2019</v>
      </c>
      <c r="D225" s="81" t="s">
        <v>471</v>
      </c>
      <c r="E225" s="81" t="s">
        <v>472</v>
      </c>
      <c r="F225" s="81" t="s">
        <v>2895</v>
      </c>
      <c r="G225" s="90" t="s">
        <v>2814</v>
      </c>
      <c r="H225" s="81" t="s">
        <v>2815</v>
      </c>
      <c r="I225" s="85">
        <v>2305930.69</v>
      </c>
      <c r="J225" s="85">
        <v>2563965.5</v>
      </c>
      <c r="K225" s="85">
        <v>1068318.9583333335</v>
      </c>
      <c r="L225" s="85">
        <v>910794.14</v>
      </c>
      <c r="M225" s="85">
        <v>-157524.81833333333</v>
      </c>
      <c r="N225" s="82">
        <v>-14.745111195918978</v>
      </c>
      <c r="O225" s="81" t="s">
        <v>2896</v>
      </c>
    </row>
    <row r="226" spans="1:15" ht="23.25" hidden="1" customHeight="1">
      <c r="A226" s="80">
        <v>44255</v>
      </c>
      <c r="B226" s="81" t="s">
        <v>2915</v>
      </c>
      <c r="C226" s="81" t="s">
        <v>2019</v>
      </c>
      <c r="D226" s="81" t="s">
        <v>471</v>
      </c>
      <c r="E226" s="81" t="s">
        <v>472</v>
      </c>
      <c r="F226" s="81" t="s">
        <v>2895</v>
      </c>
      <c r="G226" s="90" t="s">
        <v>2816</v>
      </c>
      <c r="H226" s="81" t="s">
        <v>2817</v>
      </c>
      <c r="I226" s="85">
        <v>174094.05</v>
      </c>
      <c r="J226" s="85">
        <v>707506.95</v>
      </c>
      <c r="K226" s="85">
        <v>294794.5625</v>
      </c>
      <c r="L226" s="85">
        <v>117235.3</v>
      </c>
      <c r="M226" s="85">
        <v>-177559.26250000001</v>
      </c>
      <c r="N226" s="82">
        <v>-60.231525640843529</v>
      </c>
      <c r="O226" s="81" t="s">
        <v>2896</v>
      </c>
    </row>
    <row r="227" spans="1:15" ht="23.25" hidden="1" customHeight="1">
      <c r="A227" s="80">
        <v>44255</v>
      </c>
      <c r="B227" s="81" t="s">
        <v>2915</v>
      </c>
      <c r="C227" s="81" t="s">
        <v>2019</v>
      </c>
      <c r="D227" s="81" t="s">
        <v>471</v>
      </c>
      <c r="E227" s="81" t="s">
        <v>472</v>
      </c>
      <c r="F227" s="81" t="s">
        <v>2895</v>
      </c>
      <c r="G227" s="90" t="s">
        <v>2818</v>
      </c>
      <c r="H227" s="81" t="s">
        <v>2819</v>
      </c>
      <c r="I227" s="85">
        <v>2345410.64</v>
      </c>
      <c r="J227" s="85">
        <v>1730033</v>
      </c>
      <c r="K227" s="85">
        <v>720847.08333333337</v>
      </c>
      <c r="L227" s="85">
        <v>1895902.3</v>
      </c>
      <c r="M227" s="85">
        <v>1175055.2166666668</v>
      </c>
      <c r="N227" s="82">
        <v>163.01033101680719</v>
      </c>
      <c r="O227" s="81" t="s">
        <v>2897</v>
      </c>
    </row>
    <row r="228" spans="1:15" ht="23.25" hidden="1" customHeight="1">
      <c r="A228" s="80">
        <v>44255</v>
      </c>
      <c r="B228" s="81" t="s">
        <v>2915</v>
      </c>
      <c r="C228" s="81" t="s">
        <v>2019</v>
      </c>
      <c r="D228" s="81" t="s">
        <v>471</v>
      </c>
      <c r="E228" s="81" t="s">
        <v>472</v>
      </c>
      <c r="F228" s="81" t="s">
        <v>2895</v>
      </c>
      <c r="G228" s="90" t="s">
        <v>2820</v>
      </c>
      <c r="H228" s="81" t="s">
        <v>2821</v>
      </c>
      <c r="I228" s="85">
        <v>18773253.859999999</v>
      </c>
      <c r="J228" s="85">
        <v>30000000</v>
      </c>
      <c r="K228" s="85">
        <v>12500000</v>
      </c>
      <c r="L228" s="85">
        <v>13262629.58</v>
      </c>
      <c r="M228" s="85">
        <v>762629.58</v>
      </c>
      <c r="N228" s="82">
        <v>6.1010366400000002</v>
      </c>
      <c r="O228" s="81" t="s">
        <v>2897</v>
      </c>
    </row>
    <row r="229" spans="1:15" ht="23.25" hidden="1" customHeight="1">
      <c r="A229" s="80">
        <v>44255</v>
      </c>
      <c r="B229" s="81" t="s">
        <v>2915</v>
      </c>
      <c r="C229" s="81" t="s">
        <v>2019</v>
      </c>
      <c r="D229" s="81" t="s">
        <v>471</v>
      </c>
      <c r="E229" s="81" t="s">
        <v>472</v>
      </c>
      <c r="F229" s="81" t="s">
        <v>2895</v>
      </c>
      <c r="G229" s="90" t="s">
        <v>2822</v>
      </c>
      <c r="H229" s="81" t="s">
        <v>2846</v>
      </c>
      <c r="I229" s="85">
        <v>4818870.5999999996</v>
      </c>
      <c r="J229" s="85">
        <v>6625973</v>
      </c>
      <c r="K229" s="85">
        <v>2760822.0833333335</v>
      </c>
      <c r="L229" s="85">
        <v>2329937.6900000004</v>
      </c>
      <c r="M229" s="85">
        <v>-430884.39333333331</v>
      </c>
      <c r="N229" s="82">
        <v>-15.607104707489754</v>
      </c>
      <c r="O229" s="81" t="s">
        <v>2896</v>
      </c>
    </row>
    <row r="230" spans="1:15" ht="23.25" hidden="1" customHeight="1">
      <c r="A230" s="80">
        <v>44255</v>
      </c>
      <c r="B230" s="81" t="s">
        <v>2915</v>
      </c>
      <c r="C230" s="81" t="s">
        <v>2019</v>
      </c>
      <c r="D230" s="81" t="s">
        <v>471</v>
      </c>
      <c r="E230" s="81" t="s">
        <v>472</v>
      </c>
      <c r="F230" s="81" t="s">
        <v>2895</v>
      </c>
      <c r="G230" s="90" t="s">
        <v>2823</v>
      </c>
      <c r="H230" s="81" t="s">
        <v>2824</v>
      </c>
      <c r="I230" s="85">
        <v>8733506.2699999996</v>
      </c>
      <c r="J230" s="85">
        <v>12745040</v>
      </c>
      <c r="K230" s="85">
        <v>5310433.333333334</v>
      </c>
      <c r="L230" s="85">
        <v>4571952.5</v>
      </c>
      <c r="M230" s="85">
        <v>-738480.83333333326</v>
      </c>
      <c r="N230" s="82">
        <v>-13.906225480657573</v>
      </c>
      <c r="O230" s="81" t="s">
        <v>2896</v>
      </c>
    </row>
    <row r="231" spans="1:15" ht="23.25" hidden="1" customHeight="1">
      <c r="A231" s="80">
        <v>44255</v>
      </c>
      <c r="B231" s="81" t="s">
        <v>2915</v>
      </c>
      <c r="C231" s="81" t="s">
        <v>2019</v>
      </c>
      <c r="D231" s="81" t="s">
        <v>471</v>
      </c>
      <c r="E231" s="81" t="s">
        <v>472</v>
      </c>
      <c r="F231" s="81" t="s">
        <v>2895</v>
      </c>
      <c r="G231" s="90" t="s">
        <v>2825</v>
      </c>
      <c r="H231" s="81" t="s">
        <v>2826</v>
      </c>
      <c r="I231" s="85">
        <v>1272671.6000000001</v>
      </c>
      <c r="J231" s="85">
        <v>1812676.5</v>
      </c>
      <c r="K231" s="85">
        <v>755281.875</v>
      </c>
      <c r="L231" s="85">
        <v>805946.4</v>
      </c>
      <c r="M231" s="85">
        <v>50664.525000000001</v>
      </c>
      <c r="N231" s="82">
        <v>6.7080287078251413</v>
      </c>
      <c r="O231" s="81" t="s">
        <v>2897</v>
      </c>
    </row>
    <row r="232" spans="1:15" ht="23.25" hidden="1" customHeight="1">
      <c r="A232" s="80">
        <v>44255</v>
      </c>
      <c r="B232" s="81" t="s">
        <v>2915</v>
      </c>
      <c r="C232" s="81" t="s">
        <v>2019</v>
      </c>
      <c r="D232" s="81" t="s">
        <v>471</v>
      </c>
      <c r="E232" s="81" t="s">
        <v>472</v>
      </c>
      <c r="F232" s="81" t="s">
        <v>2895</v>
      </c>
      <c r="G232" s="90" t="s">
        <v>2827</v>
      </c>
      <c r="H232" s="81" t="s">
        <v>2828</v>
      </c>
      <c r="I232" s="85">
        <v>2245082.41</v>
      </c>
      <c r="J232" s="85">
        <v>4245721</v>
      </c>
      <c r="K232" s="85">
        <v>1769050.4166666665</v>
      </c>
      <c r="L232" s="85">
        <v>1797738.62</v>
      </c>
      <c r="M232" s="85">
        <v>28688.203333333331</v>
      </c>
      <c r="N232" s="82">
        <v>1.6216724556323885</v>
      </c>
      <c r="O232" s="81" t="s">
        <v>2897</v>
      </c>
    </row>
    <row r="233" spans="1:15" ht="23.25" hidden="1" customHeight="1">
      <c r="A233" s="80">
        <v>44255</v>
      </c>
      <c r="B233" s="81" t="s">
        <v>2915</v>
      </c>
      <c r="C233" s="81" t="s">
        <v>2019</v>
      </c>
      <c r="D233" s="81" t="s">
        <v>471</v>
      </c>
      <c r="E233" s="81" t="s">
        <v>472</v>
      </c>
      <c r="F233" s="81" t="s">
        <v>2895</v>
      </c>
      <c r="G233" s="90" t="s">
        <v>2829</v>
      </c>
      <c r="H233" s="81" t="s">
        <v>2830</v>
      </c>
      <c r="I233" s="85">
        <v>1541086.76</v>
      </c>
      <c r="J233" s="85">
        <v>2626953</v>
      </c>
      <c r="K233" s="85">
        <v>1094563.75</v>
      </c>
      <c r="L233" s="85">
        <v>730482.78</v>
      </c>
      <c r="M233" s="85">
        <v>-364080.97</v>
      </c>
      <c r="N233" s="82">
        <v>-33.262655555695133</v>
      </c>
      <c r="O233" s="81" t="s">
        <v>2896</v>
      </c>
    </row>
    <row r="234" spans="1:15" ht="23.25" hidden="1" customHeight="1">
      <c r="A234" s="80">
        <v>44255</v>
      </c>
      <c r="B234" s="81" t="s">
        <v>2915</v>
      </c>
      <c r="C234" s="81" t="s">
        <v>2019</v>
      </c>
      <c r="D234" s="81" t="s">
        <v>471</v>
      </c>
      <c r="E234" s="81" t="s">
        <v>472</v>
      </c>
      <c r="F234" s="81" t="s">
        <v>2895</v>
      </c>
      <c r="G234" s="90" t="s">
        <v>2831</v>
      </c>
      <c r="H234" s="81" t="s">
        <v>2832</v>
      </c>
      <c r="I234" s="85">
        <v>2152732.12</v>
      </c>
      <c r="J234" s="85">
        <v>1272520</v>
      </c>
      <c r="K234" s="85">
        <v>530216.66666666674</v>
      </c>
      <c r="L234" s="85">
        <v>631532</v>
      </c>
      <c r="M234" s="85">
        <v>101315.33333333334</v>
      </c>
      <c r="N234" s="82">
        <v>19.108289064219029</v>
      </c>
      <c r="O234" s="81" t="s">
        <v>2897</v>
      </c>
    </row>
    <row r="235" spans="1:15" ht="23.25" hidden="1" customHeight="1">
      <c r="A235" s="80">
        <v>44255</v>
      </c>
      <c r="B235" s="81" t="s">
        <v>2915</v>
      </c>
      <c r="C235" s="81" t="s">
        <v>2019</v>
      </c>
      <c r="D235" s="81" t="s">
        <v>471</v>
      </c>
      <c r="E235" s="81" t="s">
        <v>472</v>
      </c>
      <c r="F235" s="81" t="s">
        <v>2895</v>
      </c>
      <c r="G235" s="90" t="s">
        <v>2833</v>
      </c>
      <c r="H235" s="81" t="s">
        <v>2834</v>
      </c>
      <c r="I235" s="85">
        <v>1771390.78</v>
      </c>
      <c r="J235" s="85">
        <v>4662000</v>
      </c>
      <c r="K235" s="85">
        <v>1942500</v>
      </c>
      <c r="L235" s="85">
        <v>1052140.98</v>
      </c>
      <c r="M235" s="85">
        <v>-890359.02</v>
      </c>
      <c r="N235" s="82">
        <v>-45.835728185328179</v>
      </c>
      <c r="O235" s="81" t="s">
        <v>2896</v>
      </c>
    </row>
    <row r="236" spans="1:15" ht="23.25" hidden="1" customHeight="1">
      <c r="A236" s="80">
        <v>44255</v>
      </c>
      <c r="B236" s="81" t="s">
        <v>2915</v>
      </c>
      <c r="C236" s="81" t="s">
        <v>2019</v>
      </c>
      <c r="D236" s="81" t="s">
        <v>471</v>
      </c>
      <c r="E236" s="81" t="s">
        <v>472</v>
      </c>
      <c r="F236" s="81" t="s">
        <v>2895</v>
      </c>
      <c r="G236" s="90" t="s">
        <v>2835</v>
      </c>
      <c r="H236" s="81" t="s">
        <v>2836</v>
      </c>
      <c r="I236" s="85">
        <v>24317.07</v>
      </c>
      <c r="J236" s="85">
        <v>150000</v>
      </c>
      <c r="K236" s="85">
        <v>62500</v>
      </c>
      <c r="L236" s="85">
        <v>41104.6</v>
      </c>
      <c r="M236" s="85">
        <v>-21395.4</v>
      </c>
      <c r="N236" s="82">
        <v>-34.232640000000004</v>
      </c>
      <c r="O236" s="81" t="s">
        <v>2896</v>
      </c>
    </row>
    <row r="237" spans="1:15" ht="23.25" hidden="1" customHeight="1">
      <c r="A237" s="80">
        <v>44255</v>
      </c>
      <c r="B237" s="81" t="s">
        <v>2915</v>
      </c>
      <c r="C237" s="81" t="s">
        <v>2019</v>
      </c>
      <c r="D237" s="81" t="s">
        <v>471</v>
      </c>
      <c r="E237" s="81" t="s">
        <v>472</v>
      </c>
      <c r="F237" s="81" t="s">
        <v>2895</v>
      </c>
      <c r="G237" s="90" t="s">
        <v>2837</v>
      </c>
      <c r="H237" s="81" t="s">
        <v>2838</v>
      </c>
      <c r="I237" s="85">
        <v>4822466.3899999997</v>
      </c>
      <c r="J237" s="85">
        <v>6290454.9000000004</v>
      </c>
      <c r="K237" s="85">
        <v>2621022.875</v>
      </c>
      <c r="L237" s="85">
        <v>2453488.35</v>
      </c>
      <c r="M237" s="85">
        <v>-167534.52499999999</v>
      </c>
      <c r="N237" s="82">
        <v>-6.39195203513819</v>
      </c>
      <c r="O237" s="81" t="s">
        <v>2896</v>
      </c>
    </row>
    <row r="238" spans="1:15" ht="23.25" hidden="1" customHeight="1">
      <c r="A238" s="80">
        <v>44255</v>
      </c>
      <c r="B238" s="81" t="s">
        <v>2915</v>
      </c>
      <c r="C238" s="81" t="s">
        <v>2019</v>
      </c>
      <c r="D238" s="81" t="s">
        <v>471</v>
      </c>
      <c r="E238" s="81" t="s">
        <v>472</v>
      </c>
      <c r="F238" s="81" t="s">
        <v>2895</v>
      </c>
      <c r="G238" s="90" t="s">
        <v>2872</v>
      </c>
      <c r="H238" s="81" t="s">
        <v>2873</v>
      </c>
      <c r="I238" s="85">
        <v>0</v>
      </c>
      <c r="J238" s="86"/>
      <c r="K238" s="86"/>
      <c r="L238" s="85">
        <v>0</v>
      </c>
      <c r="M238" s="86"/>
      <c r="N238" s="83"/>
      <c r="O238" s="81" t="s">
        <v>2901</v>
      </c>
    </row>
    <row r="239" spans="1:15" ht="23.25" hidden="1" customHeight="1">
      <c r="A239" s="80">
        <v>44255</v>
      </c>
      <c r="B239" s="81" t="s">
        <v>2915</v>
      </c>
      <c r="C239" s="81" t="s">
        <v>2019</v>
      </c>
      <c r="D239" s="81" t="s">
        <v>471</v>
      </c>
      <c r="E239" s="81" t="s">
        <v>472</v>
      </c>
      <c r="F239" s="81" t="s">
        <v>1944</v>
      </c>
      <c r="G239" s="89" t="s">
        <v>2852</v>
      </c>
      <c r="H239" s="81" t="s">
        <v>2898</v>
      </c>
      <c r="I239" s="85">
        <v>8394598.0399999991</v>
      </c>
      <c r="J239" s="85">
        <v>8394598.0399999991</v>
      </c>
      <c r="K239" s="85">
        <v>3497749.1833333331</v>
      </c>
      <c r="L239" s="85">
        <v>14502261.109999979</v>
      </c>
      <c r="M239" s="85">
        <v>11004511.926666666</v>
      </c>
      <c r="N239" s="82">
        <v>314.61695364272617</v>
      </c>
      <c r="O239" s="81" t="s">
        <v>2896</v>
      </c>
    </row>
    <row r="240" spans="1:15" ht="23.25" hidden="1" customHeight="1">
      <c r="A240" s="80">
        <v>44255</v>
      </c>
      <c r="B240" s="81" t="s">
        <v>2915</v>
      </c>
      <c r="C240" s="81" t="s">
        <v>2019</v>
      </c>
      <c r="D240" s="81" t="s">
        <v>471</v>
      </c>
      <c r="E240" s="81" t="s">
        <v>472</v>
      </c>
      <c r="F240" s="81" t="s">
        <v>1944</v>
      </c>
      <c r="G240" s="89" t="s">
        <v>2853</v>
      </c>
      <c r="H240" s="81" t="s">
        <v>2899</v>
      </c>
      <c r="I240" s="85">
        <v>23159578.579999998</v>
      </c>
      <c r="J240" s="85">
        <v>23159578.579999998</v>
      </c>
      <c r="K240" s="85">
        <v>9649824.4083333332</v>
      </c>
      <c r="L240" s="85">
        <v>29770820.819999997</v>
      </c>
      <c r="M240" s="85">
        <v>20120996.411666669</v>
      </c>
      <c r="N240" s="82">
        <v>208.51152891746617</v>
      </c>
      <c r="O240" s="81" t="s">
        <v>2896</v>
      </c>
    </row>
    <row r="241" spans="1:15" ht="23.25" hidden="1" customHeight="1">
      <c r="A241" s="80">
        <v>44255</v>
      </c>
      <c r="B241" s="81" t="s">
        <v>2915</v>
      </c>
      <c r="C241" s="81" t="s">
        <v>2019</v>
      </c>
      <c r="D241" s="81" t="s">
        <v>471</v>
      </c>
      <c r="E241" s="81" t="s">
        <v>472</v>
      </c>
      <c r="F241" s="81" t="s">
        <v>1944</v>
      </c>
      <c r="G241" s="89" t="s">
        <v>2854</v>
      </c>
      <c r="H241" s="81" t="s">
        <v>2900</v>
      </c>
      <c r="I241" s="85">
        <v>28768839.829999998</v>
      </c>
      <c r="J241" s="85">
        <v>-28768839.829999998</v>
      </c>
      <c r="K241" s="85">
        <v>-11987016.595833331</v>
      </c>
      <c r="L241" s="85">
        <v>-29867966.75</v>
      </c>
      <c r="M241" s="85">
        <v>-17880950.154166669</v>
      </c>
      <c r="N241" s="82">
        <v>149.1693117400209</v>
      </c>
      <c r="O241" s="81" t="s">
        <v>2896</v>
      </c>
    </row>
    <row r="242" spans="1:15" ht="23.25" hidden="1" customHeight="1">
      <c r="A242" s="80">
        <v>44255</v>
      </c>
      <c r="B242" s="81" t="s">
        <v>2915</v>
      </c>
      <c r="C242" s="81" t="s">
        <v>2019</v>
      </c>
      <c r="D242" s="81" t="s">
        <v>473</v>
      </c>
      <c r="E242" s="81" t="s">
        <v>474</v>
      </c>
      <c r="F242" s="81" t="s">
        <v>2895</v>
      </c>
      <c r="G242" s="89" t="s">
        <v>2790</v>
      </c>
      <c r="H242" s="81" t="s">
        <v>2791</v>
      </c>
      <c r="I242" s="85">
        <v>25271809.829999998</v>
      </c>
      <c r="J242" s="85">
        <v>39785634.640000001</v>
      </c>
      <c r="K242" s="85">
        <v>16577347.766666668</v>
      </c>
      <c r="L242" s="85">
        <v>21078090.579999998</v>
      </c>
      <c r="M242" s="85">
        <v>4500742.8133333335</v>
      </c>
      <c r="N242" s="82">
        <v>27.149957138398936</v>
      </c>
      <c r="O242" s="81" t="s">
        <v>2896</v>
      </c>
    </row>
    <row r="243" spans="1:15" ht="23.25" hidden="1" customHeight="1">
      <c r="A243" s="80">
        <v>44255</v>
      </c>
      <c r="B243" s="81" t="s">
        <v>2915</v>
      </c>
      <c r="C243" s="81" t="s">
        <v>2019</v>
      </c>
      <c r="D243" s="81" t="s">
        <v>473</v>
      </c>
      <c r="E243" s="81" t="s">
        <v>474</v>
      </c>
      <c r="F243" s="81" t="s">
        <v>2895</v>
      </c>
      <c r="G243" s="89" t="s">
        <v>2792</v>
      </c>
      <c r="H243" s="81" t="s">
        <v>2793</v>
      </c>
      <c r="I243" s="85">
        <v>65943.67</v>
      </c>
      <c r="J243" s="85">
        <v>130000</v>
      </c>
      <c r="K243" s="85">
        <v>54166.666666666672</v>
      </c>
      <c r="L243" s="85">
        <v>29000</v>
      </c>
      <c r="M243" s="85">
        <v>-25166.666666666664</v>
      </c>
      <c r="N243" s="82">
        <v>-46.46153846153846</v>
      </c>
      <c r="O243" s="81" t="s">
        <v>2897</v>
      </c>
    </row>
    <row r="244" spans="1:15" ht="23.25" hidden="1" customHeight="1">
      <c r="A244" s="80">
        <v>44255</v>
      </c>
      <c r="B244" s="81" t="s">
        <v>2915</v>
      </c>
      <c r="C244" s="81" t="s">
        <v>2019</v>
      </c>
      <c r="D244" s="81" t="s">
        <v>473</v>
      </c>
      <c r="E244" s="81" t="s">
        <v>474</v>
      </c>
      <c r="F244" s="81" t="s">
        <v>2895</v>
      </c>
      <c r="G244" s="89" t="s">
        <v>2794</v>
      </c>
      <c r="H244" s="81" t="s">
        <v>2795</v>
      </c>
      <c r="I244" s="85">
        <v>60945.51</v>
      </c>
      <c r="J244" s="85">
        <v>150000</v>
      </c>
      <c r="K244" s="85">
        <v>62500</v>
      </c>
      <c r="L244" s="85">
        <v>50754.25</v>
      </c>
      <c r="M244" s="85">
        <v>-11745.75</v>
      </c>
      <c r="N244" s="82">
        <v>-18.793199999999999</v>
      </c>
      <c r="O244" s="81" t="s">
        <v>2897</v>
      </c>
    </row>
    <row r="245" spans="1:15" ht="23.25" hidden="1" customHeight="1">
      <c r="A245" s="80">
        <v>44255</v>
      </c>
      <c r="B245" s="81" t="s">
        <v>2915</v>
      </c>
      <c r="C245" s="81" t="s">
        <v>2019</v>
      </c>
      <c r="D245" s="81" t="s">
        <v>473</v>
      </c>
      <c r="E245" s="81" t="s">
        <v>474</v>
      </c>
      <c r="F245" s="81" t="s">
        <v>2895</v>
      </c>
      <c r="G245" s="89" t="s">
        <v>2865</v>
      </c>
      <c r="H245" s="81" t="s">
        <v>2796</v>
      </c>
      <c r="I245" s="85">
        <v>478653.53</v>
      </c>
      <c r="J245" s="85">
        <v>1165932</v>
      </c>
      <c r="K245" s="85">
        <v>485805</v>
      </c>
      <c r="L245" s="85">
        <v>295753.82999999996</v>
      </c>
      <c r="M245" s="85">
        <v>-190051.17</v>
      </c>
      <c r="N245" s="82">
        <v>-39.120875659987028</v>
      </c>
      <c r="O245" s="81" t="s">
        <v>2897</v>
      </c>
    </row>
    <row r="246" spans="1:15" ht="23.25" hidden="1" customHeight="1">
      <c r="A246" s="80">
        <v>44255</v>
      </c>
      <c r="B246" s="81" t="s">
        <v>2915</v>
      </c>
      <c r="C246" s="81" t="s">
        <v>2019</v>
      </c>
      <c r="D246" s="81" t="s">
        <v>473</v>
      </c>
      <c r="E246" s="81" t="s">
        <v>474</v>
      </c>
      <c r="F246" s="81" t="s">
        <v>2895</v>
      </c>
      <c r="G246" s="89" t="s">
        <v>2797</v>
      </c>
      <c r="H246" s="81" t="s">
        <v>2798</v>
      </c>
      <c r="I246" s="85">
        <v>3370664.75</v>
      </c>
      <c r="J246" s="85">
        <v>6479000</v>
      </c>
      <c r="K246" s="85">
        <v>2699583.3333333335</v>
      </c>
      <c r="L246" s="85">
        <v>2152382.4500000002</v>
      </c>
      <c r="M246" s="85">
        <v>-547200.8833333333</v>
      </c>
      <c r="N246" s="82">
        <v>-20.269827442506561</v>
      </c>
      <c r="O246" s="81" t="s">
        <v>2897</v>
      </c>
    </row>
    <row r="247" spans="1:15" ht="23.25" hidden="1" customHeight="1">
      <c r="A247" s="80">
        <v>44255</v>
      </c>
      <c r="B247" s="81" t="s">
        <v>2915</v>
      </c>
      <c r="C247" s="81" t="s">
        <v>2019</v>
      </c>
      <c r="D247" s="81" t="s">
        <v>473</v>
      </c>
      <c r="E247" s="81" t="s">
        <v>474</v>
      </c>
      <c r="F247" s="81" t="s">
        <v>2895</v>
      </c>
      <c r="G247" s="89" t="s">
        <v>2799</v>
      </c>
      <c r="H247" s="81" t="s">
        <v>2800</v>
      </c>
      <c r="I247" s="85">
        <v>815056.32</v>
      </c>
      <c r="J247" s="85">
        <v>1612462.55</v>
      </c>
      <c r="K247" s="85">
        <v>671859.39583333337</v>
      </c>
      <c r="L247" s="85">
        <v>818772.3600000001</v>
      </c>
      <c r="M247" s="85">
        <v>146912.9641666667</v>
      </c>
      <c r="N247" s="82">
        <v>21.866623444991014</v>
      </c>
      <c r="O247" s="81" t="s">
        <v>2896</v>
      </c>
    </row>
    <row r="248" spans="1:15" ht="23.25" hidden="1" customHeight="1">
      <c r="A248" s="80">
        <v>44255</v>
      </c>
      <c r="B248" s="81" t="s">
        <v>2915</v>
      </c>
      <c r="C248" s="81" t="s">
        <v>2019</v>
      </c>
      <c r="D248" s="81" t="s">
        <v>473</v>
      </c>
      <c r="E248" s="81" t="s">
        <v>474</v>
      </c>
      <c r="F248" s="81" t="s">
        <v>2895</v>
      </c>
      <c r="G248" s="89" t="s">
        <v>2801</v>
      </c>
      <c r="H248" s="81" t="s">
        <v>2802</v>
      </c>
      <c r="I248" s="85">
        <v>69210.600000000006</v>
      </c>
      <c r="J248" s="85">
        <v>141336</v>
      </c>
      <c r="K248" s="85">
        <v>58890</v>
      </c>
      <c r="L248" s="85">
        <v>65027.25</v>
      </c>
      <c r="M248" s="85">
        <v>6137.25</v>
      </c>
      <c r="N248" s="82">
        <v>10.421548650025469</v>
      </c>
      <c r="O248" s="81" t="s">
        <v>2896</v>
      </c>
    </row>
    <row r="249" spans="1:15" ht="23.25" hidden="1" customHeight="1">
      <c r="A249" s="80">
        <v>44255</v>
      </c>
      <c r="B249" s="81" t="s">
        <v>2915</v>
      </c>
      <c r="C249" s="81" t="s">
        <v>2019</v>
      </c>
      <c r="D249" s="81" t="s">
        <v>473</v>
      </c>
      <c r="E249" s="81" t="s">
        <v>474</v>
      </c>
      <c r="F249" s="81" t="s">
        <v>2895</v>
      </c>
      <c r="G249" s="89" t="s">
        <v>2803</v>
      </c>
      <c r="H249" s="81" t="s">
        <v>2804</v>
      </c>
      <c r="I249" s="85">
        <v>2257262.15</v>
      </c>
      <c r="J249" s="85">
        <v>4408000</v>
      </c>
      <c r="K249" s="85">
        <v>1836666.6666666667</v>
      </c>
      <c r="L249" s="85">
        <v>1290959.82</v>
      </c>
      <c r="M249" s="85">
        <v>-545706.84666666668</v>
      </c>
      <c r="N249" s="82">
        <v>-29.711806533575317</v>
      </c>
      <c r="O249" s="81" t="s">
        <v>2897</v>
      </c>
    </row>
    <row r="250" spans="1:15" ht="23.25" hidden="1" customHeight="1">
      <c r="A250" s="80">
        <v>44255</v>
      </c>
      <c r="B250" s="81" t="s">
        <v>2915</v>
      </c>
      <c r="C250" s="81" t="s">
        <v>2019</v>
      </c>
      <c r="D250" s="81" t="s">
        <v>473</v>
      </c>
      <c r="E250" s="81" t="s">
        <v>474</v>
      </c>
      <c r="F250" s="81" t="s">
        <v>2895</v>
      </c>
      <c r="G250" s="89" t="s">
        <v>2805</v>
      </c>
      <c r="H250" s="81" t="s">
        <v>2806</v>
      </c>
      <c r="I250" s="85">
        <v>17443327.969999999</v>
      </c>
      <c r="J250" s="85">
        <v>35733025.32</v>
      </c>
      <c r="K250" s="85">
        <v>14888760.550000001</v>
      </c>
      <c r="L250" s="85">
        <v>14065125</v>
      </c>
      <c r="M250" s="85">
        <v>-823635.55</v>
      </c>
      <c r="N250" s="82">
        <v>-5.5319282436844626</v>
      </c>
      <c r="O250" s="81" t="s">
        <v>2897</v>
      </c>
    </row>
    <row r="251" spans="1:15" ht="23.25" hidden="1" customHeight="1">
      <c r="A251" s="80">
        <v>44255</v>
      </c>
      <c r="B251" s="81" t="s">
        <v>2915</v>
      </c>
      <c r="C251" s="81" t="s">
        <v>2019</v>
      </c>
      <c r="D251" s="81" t="s">
        <v>473</v>
      </c>
      <c r="E251" s="81" t="s">
        <v>474</v>
      </c>
      <c r="F251" s="81" t="s">
        <v>2895</v>
      </c>
      <c r="G251" s="89" t="s">
        <v>2807</v>
      </c>
      <c r="H251" s="81" t="s">
        <v>2808</v>
      </c>
      <c r="I251" s="85">
        <v>4280800.92</v>
      </c>
      <c r="J251" s="85">
        <v>8494350</v>
      </c>
      <c r="K251" s="85">
        <v>3539312.5</v>
      </c>
      <c r="L251" s="85">
        <v>2198763.4500000002</v>
      </c>
      <c r="M251" s="85">
        <v>-1340549.05</v>
      </c>
      <c r="N251" s="82">
        <v>-37.875973087993785</v>
      </c>
      <c r="O251" s="81" t="s">
        <v>2897</v>
      </c>
    </row>
    <row r="252" spans="1:15" ht="23.25" hidden="1" customHeight="1">
      <c r="A252" s="80">
        <v>44255</v>
      </c>
      <c r="B252" s="81" t="s">
        <v>2915</v>
      </c>
      <c r="C252" s="81" t="s">
        <v>2019</v>
      </c>
      <c r="D252" s="81" t="s">
        <v>473</v>
      </c>
      <c r="E252" s="81" t="s">
        <v>474</v>
      </c>
      <c r="F252" s="81" t="s">
        <v>2895</v>
      </c>
      <c r="G252" s="89" t="s">
        <v>2870</v>
      </c>
      <c r="H252" s="81" t="s">
        <v>2871</v>
      </c>
      <c r="I252" s="85">
        <v>0</v>
      </c>
      <c r="J252" s="86"/>
      <c r="K252" s="86"/>
      <c r="L252" s="85">
        <v>0</v>
      </c>
      <c r="M252" s="86"/>
      <c r="N252" s="83"/>
      <c r="O252" s="81" t="s">
        <v>2901</v>
      </c>
    </row>
    <row r="253" spans="1:15" ht="23.25" hidden="1" customHeight="1">
      <c r="A253" s="80">
        <v>44255</v>
      </c>
      <c r="B253" s="81" t="s">
        <v>2915</v>
      </c>
      <c r="C253" s="81" t="s">
        <v>2019</v>
      </c>
      <c r="D253" s="81" t="s">
        <v>473</v>
      </c>
      <c r="E253" s="81" t="s">
        <v>474</v>
      </c>
      <c r="F253" s="81" t="s">
        <v>2895</v>
      </c>
      <c r="G253" s="89" t="s">
        <v>2809</v>
      </c>
      <c r="H253" s="81" t="s">
        <v>2810</v>
      </c>
      <c r="I253" s="85">
        <v>825041.73</v>
      </c>
      <c r="J253" s="85">
        <v>1332944.9099999999</v>
      </c>
      <c r="K253" s="85">
        <v>555393.71250000002</v>
      </c>
      <c r="L253" s="85">
        <v>1401544.91</v>
      </c>
      <c r="M253" s="85">
        <v>846151.19750000001</v>
      </c>
      <c r="N253" s="82">
        <v>152.35159823671933</v>
      </c>
      <c r="O253" s="81" t="s">
        <v>2896</v>
      </c>
    </row>
    <row r="254" spans="1:15" ht="23.25" hidden="1" customHeight="1">
      <c r="A254" s="80">
        <v>44255</v>
      </c>
      <c r="B254" s="81" t="s">
        <v>2915</v>
      </c>
      <c r="C254" s="81" t="s">
        <v>2019</v>
      </c>
      <c r="D254" s="81" t="s">
        <v>473</v>
      </c>
      <c r="E254" s="81" t="s">
        <v>474</v>
      </c>
      <c r="F254" s="81" t="s">
        <v>2895</v>
      </c>
      <c r="G254" s="90" t="s">
        <v>2812</v>
      </c>
      <c r="H254" s="81" t="s">
        <v>2813</v>
      </c>
      <c r="I254" s="85">
        <v>5638451.5999999996</v>
      </c>
      <c r="J254" s="85">
        <v>7919682.9699999997</v>
      </c>
      <c r="K254" s="85">
        <v>3299867.9041666668</v>
      </c>
      <c r="L254" s="85">
        <v>1921788.02</v>
      </c>
      <c r="M254" s="85">
        <v>-1378079.8841666668</v>
      </c>
      <c r="N254" s="82">
        <v>-41.761668169401482</v>
      </c>
      <c r="O254" s="81" t="s">
        <v>2896</v>
      </c>
    </row>
    <row r="255" spans="1:15" ht="23.25" hidden="1" customHeight="1">
      <c r="A255" s="80">
        <v>44255</v>
      </c>
      <c r="B255" s="81" t="s">
        <v>2915</v>
      </c>
      <c r="C255" s="81" t="s">
        <v>2019</v>
      </c>
      <c r="D255" s="81" t="s">
        <v>473</v>
      </c>
      <c r="E255" s="81" t="s">
        <v>474</v>
      </c>
      <c r="F255" s="81" t="s">
        <v>2895</v>
      </c>
      <c r="G255" s="90" t="s">
        <v>2814</v>
      </c>
      <c r="H255" s="81" t="s">
        <v>2815</v>
      </c>
      <c r="I255" s="85">
        <v>769806.97</v>
      </c>
      <c r="J255" s="85">
        <v>1713817.16</v>
      </c>
      <c r="K255" s="85">
        <v>714090.4833333334</v>
      </c>
      <c r="L255" s="85">
        <v>493029.5</v>
      </c>
      <c r="M255" s="85">
        <v>-221060.98333333334</v>
      </c>
      <c r="N255" s="82">
        <v>-30.956998936806073</v>
      </c>
      <c r="O255" s="81" t="s">
        <v>2896</v>
      </c>
    </row>
    <row r="256" spans="1:15" ht="23.25" hidden="1" customHeight="1">
      <c r="A256" s="80">
        <v>44255</v>
      </c>
      <c r="B256" s="81" t="s">
        <v>2915</v>
      </c>
      <c r="C256" s="81" t="s">
        <v>2019</v>
      </c>
      <c r="D256" s="81" t="s">
        <v>473</v>
      </c>
      <c r="E256" s="81" t="s">
        <v>474</v>
      </c>
      <c r="F256" s="81" t="s">
        <v>2895</v>
      </c>
      <c r="G256" s="90" t="s">
        <v>2816</v>
      </c>
      <c r="H256" s="81" t="s">
        <v>2817</v>
      </c>
      <c r="I256" s="85">
        <v>126937.17</v>
      </c>
      <c r="J256" s="85">
        <v>416992.64</v>
      </c>
      <c r="K256" s="85">
        <v>173746.93333333335</v>
      </c>
      <c r="L256" s="85">
        <v>75199.88</v>
      </c>
      <c r="M256" s="85">
        <v>-98547.053333333344</v>
      </c>
      <c r="N256" s="82">
        <v>-56.718729615947176</v>
      </c>
      <c r="O256" s="81" t="s">
        <v>2896</v>
      </c>
    </row>
    <row r="257" spans="1:15" ht="23.25" hidden="1" customHeight="1">
      <c r="A257" s="80">
        <v>44255</v>
      </c>
      <c r="B257" s="81" t="s">
        <v>2915</v>
      </c>
      <c r="C257" s="81" t="s">
        <v>2019</v>
      </c>
      <c r="D257" s="81" t="s">
        <v>473</v>
      </c>
      <c r="E257" s="81" t="s">
        <v>474</v>
      </c>
      <c r="F257" s="81" t="s">
        <v>2895</v>
      </c>
      <c r="G257" s="90" t="s">
        <v>2818</v>
      </c>
      <c r="H257" s="81" t="s">
        <v>2819</v>
      </c>
      <c r="I257" s="85">
        <v>2313956.06</v>
      </c>
      <c r="J257" s="85">
        <v>3927524</v>
      </c>
      <c r="K257" s="85">
        <v>1636468.3333333335</v>
      </c>
      <c r="L257" s="85">
        <v>1403417.04</v>
      </c>
      <c r="M257" s="85">
        <v>-233051.29333333333</v>
      </c>
      <c r="N257" s="82">
        <v>-14.241112314017686</v>
      </c>
      <c r="O257" s="81" t="s">
        <v>2896</v>
      </c>
    </row>
    <row r="258" spans="1:15" ht="23.25" hidden="1" customHeight="1">
      <c r="A258" s="80">
        <v>44255</v>
      </c>
      <c r="B258" s="81" t="s">
        <v>2915</v>
      </c>
      <c r="C258" s="81" t="s">
        <v>2019</v>
      </c>
      <c r="D258" s="81" t="s">
        <v>473</v>
      </c>
      <c r="E258" s="81" t="s">
        <v>474</v>
      </c>
      <c r="F258" s="81" t="s">
        <v>2895</v>
      </c>
      <c r="G258" s="90" t="s">
        <v>2820</v>
      </c>
      <c r="H258" s="81" t="s">
        <v>2821</v>
      </c>
      <c r="I258" s="85">
        <v>19405884.539999999</v>
      </c>
      <c r="J258" s="85">
        <v>35733025.32</v>
      </c>
      <c r="K258" s="85">
        <v>14888760.550000001</v>
      </c>
      <c r="L258" s="85">
        <v>14065125</v>
      </c>
      <c r="M258" s="85">
        <v>-823635.55</v>
      </c>
      <c r="N258" s="82">
        <v>-5.5319282436844626</v>
      </c>
      <c r="O258" s="81" t="s">
        <v>2896</v>
      </c>
    </row>
    <row r="259" spans="1:15" ht="23.25" hidden="1" customHeight="1">
      <c r="A259" s="80">
        <v>44255</v>
      </c>
      <c r="B259" s="81" t="s">
        <v>2915</v>
      </c>
      <c r="C259" s="81" t="s">
        <v>2019</v>
      </c>
      <c r="D259" s="81" t="s">
        <v>473</v>
      </c>
      <c r="E259" s="81" t="s">
        <v>474</v>
      </c>
      <c r="F259" s="81" t="s">
        <v>2895</v>
      </c>
      <c r="G259" s="90" t="s">
        <v>2822</v>
      </c>
      <c r="H259" s="81" t="s">
        <v>2846</v>
      </c>
      <c r="I259" s="85">
        <v>3341139.81</v>
      </c>
      <c r="J259" s="85">
        <v>4948344</v>
      </c>
      <c r="K259" s="85">
        <v>2061810</v>
      </c>
      <c r="L259" s="85">
        <v>1971607.7799999998</v>
      </c>
      <c r="M259" s="85">
        <v>-90202.22</v>
      </c>
      <c r="N259" s="82">
        <v>-4.3749045741363179</v>
      </c>
      <c r="O259" s="81" t="s">
        <v>2896</v>
      </c>
    </row>
    <row r="260" spans="1:15" ht="23.25" hidden="1" customHeight="1">
      <c r="A260" s="80">
        <v>44255</v>
      </c>
      <c r="B260" s="81" t="s">
        <v>2915</v>
      </c>
      <c r="C260" s="81" t="s">
        <v>2019</v>
      </c>
      <c r="D260" s="81" t="s">
        <v>473</v>
      </c>
      <c r="E260" s="81" t="s">
        <v>474</v>
      </c>
      <c r="F260" s="81" t="s">
        <v>2895</v>
      </c>
      <c r="G260" s="90" t="s">
        <v>2823</v>
      </c>
      <c r="H260" s="81" t="s">
        <v>2824</v>
      </c>
      <c r="I260" s="85">
        <v>6762241.7599999998</v>
      </c>
      <c r="J260" s="85">
        <v>11970860</v>
      </c>
      <c r="K260" s="85">
        <v>4987858.333333334</v>
      </c>
      <c r="L260" s="85">
        <v>4149887.5</v>
      </c>
      <c r="M260" s="85">
        <v>-837970.83333333337</v>
      </c>
      <c r="N260" s="82">
        <v>-16.800213184349328</v>
      </c>
      <c r="O260" s="81" t="s">
        <v>2896</v>
      </c>
    </row>
    <row r="261" spans="1:15" ht="23.25" hidden="1" customHeight="1">
      <c r="A261" s="80">
        <v>44255</v>
      </c>
      <c r="B261" s="81" t="s">
        <v>2915</v>
      </c>
      <c r="C261" s="81" t="s">
        <v>2019</v>
      </c>
      <c r="D261" s="81" t="s">
        <v>473</v>
      </c>
      <c r="E261" s="81" t="s">
        <v>474</v>
      </c>
      <c r="F261" s="81" t="s">
        <v>2895</v>
      </c>
      <c r="G261" s="90" t="s">
        <v>2825</v>
      </c>
      <c r="H261" s="81" t="s">
        <v>2826</v>
      </c>
      <c r="I261" s="85">
        <v>962082.96</v>
      </c>
      <c r="J261" s="85">
        <v>1911763.8</v>
      </c>
      <c r="K261" s="85">
        <v>796568.25</v>
      </c>
      <c r="L261" s="85">
        <v>651164.47</v>
      </c>
      <c r="M261" s="85">
        <v>-145403.78</v>
      </c>
      <c r="N261" s="82">
        <v>-18.253775492558233</v>
      </c>
      <c r="O261" s="81" t="s">
        <v>2896</v>
      </c>
    </row>
    <row r="262" spans="1:15" ht="23.25" hidden="1" customHeight="1">
      <c r="A262" s="80">
        <v>44255</v>
      </c>
      <c r="B262" s="81" t="s">
        <v>2915</v>
      </c>
      <c r="C262" s="81" t="s">
        <v>2019</v>
      </c>
      <c r="D262" s="81" t="s">
        <v>473</v>
      </c>
      <c r="E262" s="81" t="s">
        <v>474</v>
      </c>
      <c r="F262" s="81" t="s">
        <v>2895</v>
      </c>
      <c r="G262" s="90" t="s">
        <v>2827</v>
      </c>
      <c r="H262" s="81" t="s">
        <v>2828</v>
      </c>
      <c r="I262" s="85">
        <v>3030132.56</v>
      </c>
      <c r="J262" s="85">
        <v>5786557</v>
      </c>
      <c r="K262" s="85">
        <v>2411065.4166666665</v>
      </c>
      <c r="L262" s="85">
        <v>1663107.72</v>
      </c>
      <c r="M262" s="85">
        <v>-747957.69666666666</v>
      </c>
      <c r="N262" s="82">
        <v>-31.021874873089473</v>
      </c>
      <c r="O262" s="81" t="s">
        <v>2896</v>
      </c>
    </row>
    <row r="263" spans="1:15" ht="23.25" hidden="1" customHeight="1">
      <c r="A263" s="80">
        <v>44255</v>
      </c>
      <c r="B263" s="81" t="s">
        <v>2915</v>
      </c>
      <c r="C263" s="81" t="s">
        <v>2019</v>
      </c>
      <c r="D263" s="81" t="s">
        <v>473</v>
      </c>
      <c r="E263" s="81" t="s">
        <v>474</v>
      </c>
      <c r="F263" s="81" t="s">
        <v>2895</v>
      </c>
      <c r="G263" s="90" t="s">
        <v>2829</v>
      </c>
      <c r="H263" s="81" t="s">
        <v>2830</v>
      </c>
      <c r="I263" s="85">
        <v>1413567.88</v>
      </c>
      <c r="J263" s="85">
        <v>2433856</v>
      </c>
      <c r="K263" s="85">
        <v>1014106.6666666667</v>
      </c>
      <c r="L263" s="85">
        <v>605258.96</v>
      </c>
      <c r="M263" s="85">
        <v>-408847.70666666667</v>
      </c>
      <c r="N263" s="82">
        <v>-40.316045649372846</v>
      </c>
      <c r="O263" s="81" t="s">
        <v>2896</v>
      </c>
    </row>
    <row r="264" spans="1:15" ht="23.25" hidden="1" customHeight="1">
      <c r="A264" s="80">
        <v>44255</v>
      </c>
      <c r="B264" s="81" t="s">
        <v>2915</v>
      </c>
      <c r="C264" s="81" t="s">
        <v>2019</v>
      </c>
      <c r="D264" s="81" t="s">
        <v>473</v>
      </c>
      <c r="E264" s="81" t="s">
        <v>474</v>
      </c>
      <c r="F264" s="81" t="s">
        <v>2895</v>
      </c>
      <c r="G264" s="90" t="s">
        <v>2831</v>
      </c>
      <c r="H264" s="81" t="s">
        <v>2832</v>
      </c>
      <c r="I264" s="85">
        <v>1313311.06</v>
      </c>
      <c r="J264" s="85">
        <v>2550576.33</v>
      </c>
      <c r="K264" s="85">
        <v>1062740.1375</v>
      </c>
      <c r="L264" s="85">
        <v>718097.90999999992</v>
      </c>
      <c r="M264" s="85">
        <v>-344642.22749999998</v>
      </c>
      <c r="N264" s="82">
        <v>-32.429586061437341</v>
      </c>
      <c r="O264" s="81" t="s">
        <v>2896</v>
      </c>
    </row>
    <row r="265" spans="1:15" ht="23.25" hidden="1" customHeight="1">
      <c r="A265" s="80">
        <v>44255</v>
      </c>
      <c r="B265" s="81" t="s">
        <v>2915</v>
      </c>
      <c r="C265" s="81" t="s">
        <v>2019</v>
      </c>
      <c r="D265" s="81" t="s">
        <v>473</v>
      </c>
      <c r="E265" s="81" t="s">
        <v>474</v>
      </c>
      <c r="F265" s="81" t="s">
        <v>2895</v>
      </c>
      <c r="G265" s="90" t="s">
        <v>2833</v>
      </c>
      <c r="H265" s="81" t="s">
        <v>2834</v>
      </c>
      <c r="I265" s="85">
        <v>3598076.9</v>
      </c>
      <c r="J265" s="85">
        <v>6267642.8300000001</v>
      </c>
      <c r="K265" s="85">
        <v>2611517.8458333337</v>
      </c>
      <c r="L265" s="85">
        <v>2582265.7400000007</v>
      </c>
      <c r="M265" s="85">
        <v>-29252.105833333335</v>
      </c>
      <c r="N265" s="82">
        <v>-1.1201189331332719</v>
      </c>
      <c r="O265" s="81" t="s">
        <v>2896</v>
      </c>
    </row>
    <row r="266" spans="1:15" ht="23.25" hidden="1" customHeight="1">
      <c r="A266" s="80">
        <v>44255</v>
      </c>
      <c r="B266" s="81" t="s">
        <v>2915</v>
      </c>
      <c r="C266" s="81" t="s">
        <v>2019</v>
      </c>
      <c r="D266" s="81" t="s">
        <v>473</v>
      </c>
      <c r="E266" s="81" t="s">
        <v>474</v>
      </c>
      <c r="F266" s="81" t="s">
        <v>2895</v>
      </c>
      <c r="G266" s="90" t="s">
        <v>2835</v>
      </c>
      <c r="H266" s="81" t="s">
        <v>2836</v>
      </c>
      <c r="I266" s="85">
        <v>46532.49</v>
      </c>
      <c r="J266" s="85">
        <v>63000</v>
      </c>
      <c r="K266" s="85">
        <v>26250</v>
      </c>
      <c r="L266" s="85">
        <v>16264</v>
      </c>
      <c r="M266" s="85">
        <v>-9986</v>
      </c>
      <c r="N266" s="82">
        <v>-38.04190476190476</v>
      </c>
      <c r="O266" s="81" t="s">
        <v>2896</v>
      </c>
    </row>
    <row r="267" spans="1:15" ht="23.25" hidden="1" customHeight="1">
      <c r="A267" s="80">
        <v>44255</v>
      </c>
      <c r="B267" s="81" t="s">
        <v>2915</v>
      </c>
      <c r="C267" s="81" t="s">
        <v>2019</v>
      </c>
      <c r="D267" s="81" t="s">
        <v>473</v>
      </c>
      <c r="E267" s="81" t="s">
        <v>474</v>
      </c>
      <c r="F267" s="81" t="s">
        <v>2895</v>
      </c>
      <c r="G267" s="90" t="s">
        <v>2837</v>
      </c>
      <c r="H267" s="81" t="s">
        <v>2838</v>
      </c>
      <c r="I267" s="85">
        <v>6216595.2199999997</v>
      </c>
      <c r="J267" s="85">
        <v>11509496</v>
      </c>
      <c r="K267" s="85">
        <v>4795623.333333333</v>
      </c>
      <c r="L267" s="85">
        <v>2648600</v>
      </c>
      <c r="M267" s="85">
        <v>-2147023.3333333335</v>
      </c>
      <c r="N267" s="82">
        <v>-44.770474745375473</v>
      </c>
      <c r="O267" s="81" t="s">
        <v>2896</v>
      </c>
    </row>
    <row r="268" spans="1:15" ht="23.25" hidden="1" customHeight="1">
      <c r="A268" s="80">
        <v>44255</v>
      </c>
      <c r="B268" s="81" t="s">
        <v>2915</v>
      </c>
      <c r="C268" s="81" t="s">
        <v>2019</v>
      </c>
      <c r="D268" s="81" t="s">
        <v>473</v>
      </c>
      <c r="E268" s="81" t="s">
        <v>474</v>
      </c>
      <c r="F268" s="81" t="s">
        <v>2895</v>
      </c>
      <c r="G268" s="90" t="s">
        <v>2872</v>
      </c>
      <c r="H268" s="81" t="s">
        <v>2873</v>
      </c>
      <c r="I268" s="85">
        <v>0</v>
      </c>
      <c r="J268" s="86"/>
      <c r="K268" s="86"/>
      <c r="L268" s="85">
        <v>0</v>
      </c>
      <c r="M268" s="86"/>
      <c r="N268" s="83"/>
      <c r="O268" s="81" t="s">
        <v>2901</v>
      </c>
    </row>
    <row r="269" spans="1:15" ht="23.25" hidden="1" customHeight="1">
      <c r="A269" s="80">
        <v>44255</v>
      </c>
      <c r="B269" s="81" t="s">
        <v>2915</v>
      </c>
      <c r="C269" s="81" t="s">
        <v>2019</v>
      </c>
      <c r="D269" s="81" t="s">
        <v>473</v>
      </c>
      <c r="E269" s="81" t="s">
        <v>474</v>
      </c>
      <c r="F269" s="81" t="s">
        <v>1944</v>
      </c>
      <c r="G269" s="91" t="s">
        <v>2852</v>
      </c>
      <c r="H269" s="81" t="s">
        <v>2898</v>
      </c>
      <c r="I269" s="85">
        <v>5159522.47</v>
      </c>
      <c r="J269" s="85">
        <v>5159522.47</v>
      </c>
      <c r="K269" s="85">
        <v>2149801.0291666663</v>
      </c>
      <c r="L269" s="85">
        <v>18253000.739999998</v>
      </c>
      <c r="M269" s="85">
        <v>16103199.710833333</v>
      </c>
      <c r="N269" s="82">
        <v>749.05535407039326</v>
      </c>
      <c r="O269" s="81" t="s">
        <v>2896</v>
      </c>
    </row>
    <row r="270" spans="1:15" ht="23.25" hidden="1" customHeight="1">
      <c r="A270" s="80">
        <v>44255</v>
      </c>
      <c r="B270" s="81" t="s">
        <v>2915</v>
      </c>
      <c r="C270" s="81" t="s">
        <v>2019</v>
      </c>
      <c r="D270" s="81" t="s">
        <v>473</v>
      </c>
      <c r="E270" s="81" t="s">
        <v>474</v>
      </c>
      <c r="F270" s="81" t="s">
        <v>1944</v>
      </c>
      <c r="G270" s="91" t="s">
        <v>2853</v>
      </c>
      <c r="H270" s="81" t="s">
        <v>2899</v>
      </c>
      <c r="I270" s="85">
        <v>27929360.649999999</v>
      </c>
      <c r="J270" s="85">
        <v>27929360.649999999</v>
      </c>
      <c r="K270" s="85">
        <v>11637233.604166668</v>
      </c>
      <c r="L270" s="85">
        <v>32598466.66</v>
      </c>
      <c r="M270" s="85">
        <v>20961233.055833336</v>
      </c>
      <c r="N270" s="82">
        <v>180.12213012831711</v>
      </c>
      <c r="O270" s="81" t="s">
        <v>2896</v>
      </c>
    </row>
    <row r="271" spans="1:15" ht="23.25" hidden="1" customHeight="1">
      <c r="A271" s="80">
        <v>44255</v>
      </c>
      <c r="B271" s="81" t="s">
        <v>2915</v>
      </c>
      <c r="C271" s="81" t="s">
        <v>2019</v>
      </c>
      <c r="D271" s="81" t="s">
        <v>473</v>
      </c>
      <c r="E271" s="81" t="s">
        <v>474</v>
      </c>
      <c r="F271" s="81" t="s">
        <v>1944</v>
      </c>
      <c r="G271" s="91" t="s">
        <v>2854</v>
      </c>
      <c r="H271" s="81" t="s">
        <v>2900</v>
      </c>
      <c r="I271" s="85">
        <v>28460544.68</v>
      </c>
      <c r="J271" s="85">
        <v>-28460544.68</v>
      </c>
      <c r="K271" s="85">
        <v>-11858560.283333333</v>
      </c>
      <c r="L271" s="85">
        <v>-22879784.590000007</v>
      </c>
      <c r="M271" s="85">
        <v>-11021224.306666667</v>
      </c>
      <c r="N271" s="82">
        <v>92.938974406163751</v>
      </c>
      <c r="O271" s="81" t="s">
        <v>2896</v>
      </c>
    </row>
    <row r="272" spans="1:15" ht="23.25" hidden="1" customHeight="1">
      <c r="A272" s="80">
        <v>44255</v>
      </c>
      <c r="B272" s="81" t="s">
        <v>2915</v>
      </c>
      <c r="C272" s="81" t="s">
        <v>2019</v>
      </c>
      <c r="D272" s="81" t="s">
        <v>475</v>
      </c>
      <c r="E272" s="81" t="s">
        <v>476</v>
      </c>
      <c r="F272" s="81" t="s">
        <v>2895</v>
      </c>
      <c r="G272" s="91" t="s">
        <v>2790</v>
      </c>
      <c r="H272" s="81" t="s">
        <v>2791</v>
      </c>
      <c r="I272" s="85">
        <v>26636915.73</v>
      </c>
      <c r="J272" s="85">
        <v>39000000</v>
      </c>
      <c r="K272" s="85">
        <v>16250000</v>
      </c>
      <c r="L272" s="85">
        <v>27148027.140000001</v>
      </c>
      <c r="M272" s="85">
        <v>10898027.140000001</v>
      </c>
      <c r="N272" s="82">
        <v>67.064782399999999</v>
      </c>
      <c r="O272" s="81" t="s">
        <v>2896</v>
      </c>
    </row>
    <row r="273" spans="1:15" ht="23.25" hidden="1" customHeight="1">
      <c r="A273" s="80">
        <v>44255</v>
      </c>
      <c r="B273" s="81" t="s">
        <v>2915</v>
      </c>
      <c r="C273" s="81" t="s">
        <v>2019</v>
      </c>
      <c r="D273" s="81" t="s">
        <v>475</v>
      </c>
      <c r="E273" s="81" t="s">
        <v>476</v>
      </c>
      <c r="F273" s="81" t="s">
        <v>2895</v>
      </c>
      <c r="G273" s="91" t="s">
        <v>2792</v>
      </c>
      <c r="H273" s="81" t="s">
        <v>2793</v>
      </c>
      <c r="I273" s="85">
        <v>94610.37</v>
      </c>
      <c r="J273" s="85">
        <v>140000</v>
      </c>
      <c r="K273" s="85">
        <v>58333.333333333336</v>
      </c>
      <c r="L273" s="85">
        <v>79050</v>
      </c>
      <c r="M273" s="85">
        <v>20716.666666666668</v>
      </c>
      <c r="N273" s="82">
        <v>35.514285714285712</v>
      </c>
      <c r="O273" s="81" t="s">
        <v>2896</v>
      </c>
    </row>
    <row r="274" spans="1:15" ht="23.25" hidden="1" customHeight="1">
      <c r="A274" s="80">
        <v>44255</v>
      </c>
      <c r="B274" s="81" t="s">
        <v>2915</v>
      </c>
      <c r="C274" s="81" t="s">
        <v>2019</v>
      </c>
      <c r="D274" s="81" t="s">
        <v>475</v>
      </c>
      <c r="E274" s="81" t="s">
        <v>476</v>
      </c>
      <c r="F274" s="81" t="s">
        <v>2895</v>
      </c>
      <c r="G274" s="91" t="s">
        <v>2794</v>
      </c>
      <c r="H274" s="81" t="s">
        <v>2795</v>
      </c>
      <c r="I274" s="85">
        <v>112778.02</v>
      </c>
      <c r="J274" s="85">
        <v>240000</v>
      </c>
      <c r="K274" s="85">
        <v>100000</v>
      </c>
      <c r="L274" s="85">
        <v>56668</v>
      </c>
      <c r="M274" s="85">
        <v>-43332</v>
      </c>
      <c r="N274" s="82">
        <v>-43.332000000000001</v>
      </c>
      <c r="O274" s="81" t="s">
        <v>2897</v>
      </c>
    </row>
    <row r="275" spans="1:15" ht="23.25" hidden="1" customHeight="1">
      <c r="A275" s="80">
        <v>44255</v>
      </c>
      <c r="B275" s="81" t="s">
        <v>2915</v>
      </c>
      <c r="C275" s="81" t="s">
        <v>2019</v>
      </c>
      <c r="D275" s="81" t="s">
        <v>475</v>
      </c>
      <c r="E275" s="81" t="s">
        <v>476</v>
      </c>
      <c r="F275" s="81" t="s">
        <v>2895</v>
      </c>
      <c r="G275" s="91" t="s">
        <v>2865</v>
      </c>
      <c r="H275" s="81" t="s">
        <v>2796</v>
      </c>
      <c r="I275" s="85">
        <v>543937.23</v>
      </c>
      <c r="J275" s="85">
        <v>1100000</v>
      </c>
      <c r="K275" s="85">
        <v>458333.33333333331</v>
      </c>
      <c r="L275" s="85">
        <v>267016.18</v>
      </c>
      <c r="M275" s="85">
        <v>-191317.15333333335</v>
      </c>
      <c r="N275" s="82">
        <v>-41.741924363636365</v>
      </c>
      <c r="O275" s="81" t="s">
        <v>2897</v>
      </c>
    </row>
    <row r="276" spans="1:15" ht="23.25" hidden="1" customHeight="1">
      <c r="A276" s="80">
        <v>44255</v>
      </c>
      <c r="B276" s="81" t="s">
        <v>2915</v>
      </c>
      <c r="C276" s="81" t="s">
        <v>2019</v>
      </c>
      <c r="D276" s="81" t="s">
        <v>475</v>
      </c>
      <c r="E276" s="81" t="s">
        <v>476</v>
      </c>
      <c r="F276" s="81" t="s">
        <v>2895</v>
      </c>
      <c r="G276" s="91" t="s">
        <v>2797</v>
      </c>
      <c r="H276" s="81" t="s">
        <v>2798</v>
      </c>
      <c r="I276" s="85">
        <v>3224083.2</v>
      </c>
      <c r="J276" s="85">
        <v>6000000</v>
      </c>
      <c r="K276" s="85">
        <v>2500000</v>
      </c>
      <c r="L276" s="85">
        <v>2569602.5</v>
      </c>
      <c r="M276" s="85">
        <v>69602.5</v>
      </c>
      <c r="N276" s="82">
        <v>2.7841</v>
      </c>
      <c r="O276" s="81" t="s">
        <v>2896</v>
      </c>
    </row>
    <row r="277" spans="1:15" ht="23.25" hidden="1" customHeight="1">
      <c r="A277" s="80">
        <v>44255</v>
      </c>
      <c r="B277" s="81" t="s">
        <v>2915</v>
      </c>
      <c r="C277" s="81" t="s">
        <v>2019</v>
      </c>
      <c r="D277" s="81" t="s">
        <v>475</v>
      </c>
      <c r="E277" s="81" t="s">
        <v>476</v>
      </c>
      <c r="F277" s="81" t="s">
        <v>2895</v>
      </c>
      <c r="G277" s="91" t="s">
        <v>2799</v>
      </c>
      <c r="H277" s="81" t="s">
        <v>2800</v>
      </c>
      <c r="I277" s="85">
        <v>2041513.32</v>
      </c>
      <c r="J277" s="85">
        <v>3500000</v>
      </c>
      <c r="K277" s="85">
        <v>1458333.3333333335</v>
      </c>
      <c r="L277" s="85">
        <v>1481061.55</v>
      </c>
      <c r="M277" s="85">
        <v>22728.216666666667</v>
      </c>
      <c r="N277" s="82">
        <v>1.5585062857142857</v>
      </c>
      <c r="O277" s="81" t="s">
        <v>2896</v>
      </c>
    </row>
    <row r="278" spans="1:15" ht="23.25" hidden="1" customHeight="1">
      <c r="A278" s="80">
        <v>44255</v>
      </c>
      <c r="B278" s="81" t="s">
        <v>2915</v>
      </c>
      <c r="C278" s="81" t="s">
        <v>2019</v>
      </c>
      <c r="D278" s="81" t="s">
        <v>475</v>
      </c>
      <c r="E278" s="81" t="s">
        <v>476</v>
      </c>
      <c r="F278" s="81" t="s">
        <v>2895</v>
      </c>
      <c r="G278" s="91" t="s">
        <v>2801</v>
      </c>
      <c r="H278" s="81" t="s">
        <v>2802</v>
      </c>
      <c r="I278" s="85">
        <v>121206.54</v>
      </c>
      <c r="J278" s="85">
        <v>180000</v>
      </c>
      <c r="K278" s="85">
        <v>75000</v>
      </c>
      <c r="L278" s="85">
        <v>156486.82</v>
      </c>
      <c r="M278" s="85">
        <v>81486.820000000007</v>
      </c>
      <c r="N278" s="82">
        <v>108.64909333333333</v>
      </c>
      <c r="O278" s="81" t="s">
        <v>2896</v>
      </c>
    </row>
    <row r="279" spans="1:15" ht="23.25" hidden="1" customHeight="1">
      <c r="A279" s="80">
        <v>44255</v>
      </c>
      <c r="B279" s="81" t="s">
        <v>2915</v>
      </c>
      <c r="C279" s="81" t="s">
        <v>2019</v>
      </c>
      <c r="D279" s="81" t="s">
        <v>475</v>
      </c>
      <c r="E279" s="81" t="s">
        <v>476</v>
      </c>
      <c r="F279" s="81" t="s">
        <v>2895</v>
      </c>
      <c r="G279" s="91" t="s">
        <v>2803</v>
      </c>
      <c r="H279" s="81" t="s">
        <v>2804</v>
      </c>
      <c r="I279" s="85">
        <v>3160223.71</v>
      </c>
      <c r="J279" s="85">
        <v>6000000</v>
      </c>
      <c r="K279" s="85">
        <v>2500000</v>
      </c>
      <c r="L279" s="85">
        <v>1690187.6</v>
      </c>
      <c r="M279" s="85">
        <v>-809812.4</v>
      </c>
      <c r="N279" s="82">
        <v>-32.392496000000001</v>
      </c>
      <c r="O279" s="81" t="s">
        <v>2897</v>
      </c>
    </row>
    <row r="280" spans="1:15" ht="23.25" hidden="1" customHeight="1">
      <c r="A280" s="80">
        <v>44255</v>
      </c>
      <c r="B280" s="81" t="s">
        <v>2915</v>
      </c>
      <c r="C280" s="81" t="s">
        <v>2019</v>
      </c>
      <c r="D280" s="81" t="s">
        <v>475</v>
      </c>
      <c r="E280" s="81" t="s">
        <v>476</v>
      </c>
      <c r="F280" s="81" t="s">
        <v>2895</v>
      </c>
      <c r="G280" s="91" t="s">
        <v>2805</v>
      </c>
      <c r="H280" s="81" t="s">
        <v>2806</v>
      </c>
      <c r="I280" s="85">
        <v>16704227.279999999</v>
      </c>
      <c r="J280" s="85">
        <v>32000000</v>
      </c>
      <c r="K280" s="85">
        <v>13333333.333333334</v>
      </c>
      <c r="L280" s="85">
        <v>13474027.74</v>
      </c>
      <c r="M280" s="85">
        <v>140694.40666666668</v>
      </c>
      <c r="N280" s="82">
        <v>1.0552080500000001</v>
      </c>
      <c r="O280" s="81" t="s">
        <v>2896</v>
      </c>
    </row>
    <row r="281" spans="1:15" ht="23.25" hidden="1" customHeight="1">
      <c r="A281" s="80">
        <v>44255</v>
      </c>
      <c r="B281" s="81" t="s">
        <v>2915</v>
      </c>
      <c r="C281" s="81" t="s">
        <v>2019</v>
      </c>
      <c r="D281" s="81" t="s">
        <v>475</v>
      </c>
      <c r="E281" s="81" t="s">
        <v>476</v>
      </c>
      <c r="F281" s="81" t="s">
        <v>2895</v>
      </c>
      <c r="G281" s="91" t="s">
        <v>2807</v>
      </c>
      <c r="H281" s="81" t="s">
        <v>2808</v>
      </c>
      <c r="I281" s="85">
        <v>3235188.59</v>
      </c>
      <c r="J281" s="85">
        <v>6000000</v>
      </c>
      <c r="K281" s="85">
        <v>2500000</v>
      </c>
      <c r="L281" s="85">
        <v>3806622.0600000005</v>
      </c>
      <c r="M281" s="85">
        <v>1306622.06</v>
      </c>
      <c r="N281" s="82">
        <v>52.264882399999998</v>
      </c>
      <c r="O281" s="81" t="s">
        <v>2896</v>
      </c>
    </row>
    <row r="282" spans="1:15" ht="23.25" hidden="1" customHeight="1">
      <c r="A282" s="80">
        <v>44255</v>
      </c>
      <c r="B282" s="81" t="s">
        <v>2915</v>
      </c>
      <c r="C282" s="81" t="s">
        <v>2019</v>
      </c>
      <c r="D282" s="81" t="s">
        <v>475</v>
      </c>
      <c r="E282" s="81" t="s">
        <v>476</v>
      </c>
      <c r="F282" s="81" t="s">
        <v>2895</v>
      </c>
      <c r="G282" s="91" t="s">
        <v>2870</v>
      </c>
      <c r="H282" s="81" t="s">
        <v>2871</v>
      </c>
      <c r="I282" s="85">
        <v>0</v>
      </c>
      <c r="J282" s="86"/>
      <c r="K282" s="86"/>
      <c r="L282" s="85">
        <v>0</v>
      </c>
      <c r="M282" s="86"/>
      <c r="N282" s="83"/>
      <c r="O282" s="81" t="s">
        <v>2901</v>
      </c>
    </row>
    <row r="283" spans="1:15" ht="23.25" hidden="1" customHeight="1">
      <c r="A283" s="80">
        <v>44255</v>
      </c>
      <c r="B283" s="81" t="s">
        <v>2915</v>
      </c>
      <c r="C283" s="81" t="s">
        <v>2019</v>
      </c>
      <c r="D283" s="81" t="s">
        <v>475</v>
      </c>
      <c r="E283" s="81" t="s">
        <v>476</v>
      </c>
      <c r="F283" s="81" t="s">
        <v>2895</v>
      </c>
      <c r="G283" s="91" t="s">
        <v>2809</v>
      </c>
      <c r="H283" s="81" t="s">
        <v>2810</v>
      </c>
      <c r="I283" s="85">
        <v>799604.76</v>
      </c>
      <c r="J283" s="85">
        <v>1600000</v>
      </c>
      <c r="K283" s="85">
        <v>666666.66666666674</v>
      </c>
      <c r="L283" s="85">
        <v>1625004.36</v>
      </c>
      <c r="M283" s="85">
        <v>958337.69333333336</v>
      </c>
      <c r="N283" s="82">
        <v>143.750654</v>
      </c>
      <c r="O283" s="81" t="s">
        <v>2896</v>
      </c>
    </row>
    <row r="284" spans="1:15" ht="23.25" hidden="1" customHeight="1">
      <c r="A284" s="80">
        <v>44255</v>
      </c>
      <c r="B284" s="81" t="s">
        <v>2915</v>
      </c>
      <c r="C284" s="81" t="s">
        <v>2019</v>
      </c>
      <c r="D284" s="81" t="s">
        <v>475</v>
      </c>
      <c r="E284" s="81" t="s">
        <v>476</v>
      </c>
      <c r="F284" s="81" t="s">
        <v>2895</v>
      </c>
      <c r="G284" s="89" t="s">
        <v>2812</v>
      </c>
      <c r="H284" s="81" t="s">
        <v>2813</v>
      </c>
      <c r="I284" s="85">
        <v>5153623</v>
      </c>
      <c r="J284" s="85">
        <v>10795130.16</v>
      </c>
      <c r="K284" s="85">
        <v>4497970.9000000004</v>
      </c>
      <c r="L284" s="85">
        <v>2113467.2400000002</v>
      </c>
      <c r="M284" s="85">
        <v>-2384503.66</v>
      </c>
      <c r="N284" s="82">
        <v>-53.012874316283373</v>
      </c>
      <c r="O284" s="81" t="s">
        <v>2896</v>
      </c>
    </row>
    <row r="285" spans="1:15" ht="23.25" hidden="1" customHeight="1">
      <c r="A285" s="80">
        <v>44255</v>
      </c>
      <c r="B285" s="81" t="s">
        <v>2915</v>
      </c>
      <c r="C285" s="81" t="s">
        <v>2019</v>
      </c>
      <c r="D285" s="81" t="s">
        <v>475</v>
      </c>
      <c r="E285" s="81" t="s">
        <v>476</v>
      </c>
      <c r="F285" s="81" t="s">
        <v>2895</v>
      </c>
      <c r="G285" s="89" t="s">
        <v>2814</v>
      </c>
      <c r="H285" s="81" t="s">
        <v>2815</v>
      </c>
      <c r="I285" s="85">
        <v>760211.71</v>
      </c>
      <c r="J285" s="85">
        <v>2865546.42</v>
      </c>
      <c r="K285" s="85">
        <v>1193977.675</v>
      </c>
      <c r="L285" s="85">
        <v>718497.59</v>
      </c>
      <c r="M285" s="85">
        <v>-475480.08500000002</v>
      </c>
      <c r="N285" s="82">
        <v>-39.823197280468413</v>
      </c>
      <c r="O285" s="81" t="s">
        <v>2896</v>
      </c>
    </row>
    <row r="286" spans="1:15" ht="23.25" hidden="1" customHeight="1">
      <c r="A286" s="80">
        <v>44255</v>
      </c>
      <c r="B286" s="81" t="s">
        <v>2915</v>
      </c>
      <c r="C286" s="81" t="s">
        <v>2019</v>
      </c>
      <c r="D286" s="81" t="s">
        <v>475</v>
      </c>
      <c r="E286" s="81" t="s">
        <v>476</v>
      </c>
      <c r="F286" s="81" t="s">
        <v>2895</v>
      </c>
      <c r="G286" s="89" t="s">
        <v>2816</v>
      </c>
      <c r="H286" s="81" t="s">
        <v>2817</v>
      </c>
      <c r="I286" s="85">
        <v>119091.56</v>
      </c>
      <c r="J286" s="85">
        <v>339495.94</v>
      </c>
      <c r="K286" s="85">
        <v>141456.64166666669</v>
      </c>
      <c r="L286" s="85">
        <v>39894</v>
      </c>
      <c r="M286" s="85">
        <v>-101562.64166666668</v>
      </c>
      <c r="N286" s="82">
        <v>-71.797718700258983</v>
      </c>
      <c r="O286" s="81" t="s">
        <v>2896</v>
      </c>
    </row>
    <row r="287" spans="1:15" ht="23.25" hidden="1" customHeight="1">
      <c r="A287" s="80">
        <v>44255</v>
      </c>
      <c r="B287" s="81" t="s">
        <v>2915</v>
      </c>
      <c r="C287" s="81" t="s">
        <v>2019</v>
      </c>
      <c r="D287" s="81" t="s">
        <v>475</v>
      </c>
      <c r="E287" s="81" t="s">
        <v>476</v>
      </c>
      <c r="F287" s="81" t="s">
        <v>2895</v>
      </c>
      <c r="G287" s="89" t="s">
        <v>2818</v>
      </c>
      <c r="H287" s="81" t="s">
        <v>2819</v>
      </c>
      <c r="I287" s="85">
        <v>1415233.77</v>
      </c>
      <c r="J287" s="85">
        <v>1259863</v>
      </c>
      <c r="K287" s="85">
        <v>524942.91666666674</v>
      </c>
      <c r="L287" s="85">
        <v>720570</v>
      </c>
      <c r="M287" s="85">
        <v>195627.08333333334</v>
      </c>
      <c r="N287" s="82">
        <v>37.266353563839878</v>
      </c>
      <c r="O287" s="81" t="s">
        <v>2897</v>
      </c>
    </row>
    <row r="288" spans="1:15" ht="23.25" hidden="1" customHeight="1">
      <c r="A288" s="80">
        <v>44255</v>
      </c>
      <c r="B288" s="81" t="s">
        <v>2915</v>
      </c>
      <c r="C288" s="81" t="s">
        <v>2019</v>
      </c>
      <c r="D288" s="81" t="s">
        <v>475</v>
      </c>
      <c r="E288" s="81" t="s">
        <v>476</v>
      </c>
      <c r="F288" s="81" t="s">
        <v>2895</v>
      </c>
      <c r="G288" s="89" t="s">
        <v>2820</v>
      </c>
      <c r="H288" s="81" t="s">
        <v>2821</v>
      </c>
      <c r="I288" s="85">
        <v>19551852.359999999</v>
      </c>
      <c r="J288" s="85">
        <v>32000000</v>
      </c>
      <c r="K288" s="85">
        <v>13333333.333333334</v>
      </c>
      <c r="L288" s="85">
        <v>13474027.74</v>
      </c>
      <c r="M288" s="85">
        <v>140694.40666666668</v>
      </c>
      <c r="N288" s="82">
        <v>1.0552080500000001</v>
      </c>
      <c r="O288" s="81" t="s">
        <v>2897</v>
      </c>
    </row>
    <row r="289" spans="1:15" ht="23.25" hidden="1" customHeight="1">
      <c r="A289" s="80">
        <v>44255</v>
      </c>
      <c r="B289" s="81" t="s">
        <v>2915</v>
      </c>
      <c r="C289" s="81" t="s">
        <v>2019</v>
      </c>
      <c r="D289" s="81" t="s">
        <v>475</v>
      </c>
      <c r="E289" s="81" t="s">
        <v>476</v>
      </c>
      <c r="F289" s="81" t="s">
        <v>2895</v>
      </c>
      <c r="G289" s="89" t="s">
        <v>2822</v>
      </c>
      <c r="H289" s="81" t="s">
        <v>2846</v>
      </c>
      <c r="I289" s="85">
        <v>4994006.3899999997</v>
      </c>
      <c r="J289" s="85">
        <v>7400000</v>
      </c>
      <c r="K289" s="85">
        <v>3083333.3333333335</v>
      </c>
      <c r="L289" s="85">
        <v>2777621.2</v>
      </c>
      <c r="M289" s="85">
        <v>-305712.1333333333</v>
      </c>
      <c r="N289" s="82">
        <v>-9.9149881081081084</v>
      </c>
      <c r="O289" s="81" t="s">
        <v>2896</v>
      </c>
    </row>
    <row r="290" spans="1:15" ht="23.25" hidden="1" customHeight="1">
      <c r="A290" s="80">
        <v>44255</v>
      </c>
      <c r="B290" s="81" t="s">
        <v>2915</v>
      </c>
      <c r="C290" s="81" t="s">
        <v>2019</v>
      </c>
      <c r="D290" s="81" t="s">
        <v>475</v>
      </c>
      <c r="E290" s="81" t="s">
        <v>476</v>
      </c>
      <c r="F290" s="81" t="s">
        <v>2895</v>
      </c>
      <c r="G290" s="89" t="s">
        <v>2823</v>
      </c>
      <c r="H290" s="81" t="s">
        <v>2824</v>
      </c>
      <c r="I290" s="85">
        <v>8371648.2599999998</v>
      </c>
      <c r="J290" s="85">
        <v>12500000</v>
      </c>
      <c r="K290" s="85">
        <v>5208333.333333334</v>
      </c>
      <c r="L290" s="85">
        <v>5659952.5</v>
      </c>
      <c r="M290" s="85">
        <v>451619.16666666663</v>
      </c>
      <c r="N290" s="82">
        <v>8.6710879999999992</v>
      </c>
      <c r="O290" s="81" t="s">
        <v>2897</v>
      </c>
    </row>
    <row r="291" spans="1:15" ht="23.25" hidden="1" customHeight="1">
      <c r="A291" s="80">
        <v>44255</v>
      </c>
      <c r="B291" s="81" t="s">
        <v>2915</v>
      </c>
      <c r="C291" s="81" t="s">
        <v>2019</v>
      </c>
      <c r="D291" s="81" t="s">
        <v>475</v>
      </c>
      <c r="E291" s="81" t="s">
        <v>476</v>
      </c>
      <c r="F291" s="81" t="s">
        <v>2895</v>
      </c>
      <c r="G291" s="89" t="s">
        <v>2825</v>
      </c>
      <c r="H291" s="81" t="s">
        <v>2826</v>
      </c>
      <c r="I291" s="85">
        <v>1307800.79</v>
      </c>
      <c r="J291" s="85">
        <v>2200000</v>
      </c>
      <c r="K291" s="85">
        <v>916666.66666666663</v>
      </c>
      <c r="L291" s="85">
        <v>847662.80999999994</v>
      </c>
      <c r="M291" s="85">
        <v>-69003.856666666674</v>
      </c>
      <c r="N291" s="82">
        <v>-7.5276934545454548</v>
      </c>
      <c r="O291" s="81" t="s">
        <v>2896</v>
      </c>
    </row>
    <row r="292" spans="1:15" ht="23.25" hidden="1" customHeight="1">
      <c r="A292" s="80">
        <v>44255</v>
      </c>
      <c r="B292" s="81" t="s">
        <v>2915</v>
      </c>
      <c r="C292" s="81" t="s">
        <v>2019</v>
      </c>
      <c r="D292" s="81" t="s">
        <v>475</v>
      </c>
      <c r="E292" s="81" t="s">
        <v>476</v>
      </c>
      <c r="F292" s="81" t="s">
        <v>2895</v>
      </c>
      <c r="G292" s="89" t="s">
        <v>2827</v>
      </c>
      <c r="H292" s="81" t="s">
        <v>2828</v>
      </c>
      <c r="I292" s="85">
        <v>1774923.42</v>
      </c>
      <c r="J292" s="85">
        <v>3000000</v>
      </c>
      <c r="K292" s="85">
        <v>1250000</v>
      </c>
      <c r="L292" s="85">
        <v>915690.98</v>
      </c>
      <c r="M292" s="85">
        <v>-334309.02</v>
      </c>
      <c r="N292" s="82">
        <v>-26.744721599999998</v>
      </c>
      <c r="O292" s="81" t="s">
        <v>2896</v>
      </c>
    </row>
    <row r="293" spans="1:15" ht="23.25" hidden="1" customHeight="1">
      <c r="A293" s="80">
        <v>44255</v>
      </c>
      <c r="B293" s="81" t="s">
        <v>2915</v>
      </c>
      <c r="C293" s="81" t="s">
        <v>2019</v>
      </c>
      <c r="D293" s="81" t="s">
        <v>475</v>
      </c>
      <c r="E293" s="81" t="s">
        <v>476</v>
      </c>
      <c r="F293" s="81" t="s">
        <v>2895</v>
      </c>
      <c r="G293" s="89" t="s">
        <v>2829</v>
      </c>
      <c r="H293" s="81" t="s">
        <v>2830</v>
      </c>
      <c r="I293" s="85">
        <v>1661284.38</v>
      </c>
      <c r="J293" s="85">
        <v>2500000</v>
      </c>
      <c r="K293" s="85">
        <v>1041666.6666666666</v>
      </c>
      <c r="L293" s="85">
        <v>787344.4</v>
      </c>
      <c r="M293" s="85">
        <v>-254322.26666666669</v>
      </c>
      <c r="N293" s="82">
        <v>-24.414937599999998</v>
      </c>
      <c r="O293" s="81" t="s">
        <v>2896</v>
      </c>
    </row>
    <row r="294" spans="1:15" ht="23.25" hidden="1" customHeight="1">
      <c r="A294" s="80">
        <v>44255</v>
      </c>
      <c r="B294" s="81" t="s">
        <v>2915</v>
      </c>
      <c r="C294" s="81" t="s">
        <v>2019</v>
      </c>
      <c r="D294" s="81" t="s">
        <v>475</v>
      </c>
      <c r="E294" s="81" t="s">
        <v>476</v>
      </c>
      <c r="F294" s="81" t="s">
        <v>2895</v>
      </c>
      <c r="G294" s="89" t="s">
        <v>2831</v>
      </c>
      <c r="H294" s="81" t="s">
        <v>2832</v>
      </c>
      <c r="I294" s="85">
        <v>1945768.41</v>
      </c>
      <c r="J294" s="85">
        <v>3000000</v>
      </c>
      <c r="K294" s="85">
        <v>1250000</v>
      </c>
      <c r="L294" s="85">
        <v>947618.65</v>
      </c>
      <c r="M294" s="85">
        <v>-302381.34999999998</v>
      </c>
      <c r="N294" s="82">
        <v>-24.190508000000001</v>
      </c>
      <c r="O294" s="81" t="s">
        <v>2896</v>
      </c>
    </row>
    <row r="295" spans="1:15" ht="23.25" hidden="1" customHeight="1">
      <c r="A295" s="80">
        <v>44255</v>
      </c>
      <c r="B295" s="81" t="s">
        <v>2915</v>
      </c>
      <c r="C295" s="81" t="s">
        <v>2019</v>
      </c>
      <c r="D295" s="81" t="s">
        <v>475</v>
      </c>
      <c r="E295" s="81" t="s">
        <v>476</v>
      </c>
      <c r="F295" s="81" t="s">
        <v>2895</v>
      </c>
      <c r="G295" s="89" t="s">
        <v>2833</v>
      </c>
      <c r="H295" s="81" t="s">
        <v>2834</v>
      </c>
      <c r="I295" s="85">
        <v>1825025.47</v>
      </c>
      <c r="J295" s="85">
        <v>2500000</v>
      </c>
      <c r="K295" s="85">
        <v>1041666.6666666666</v>
      </c>
      <c r="L295" s="85">
        <v>1509241.3</v>
      </c>
      <c r="M295" s="85">
        <v>467574.6333333333</v>
      </c>
      <c r="N295" s="82">
        <v>44.887164800000001</v>
      </c>
      <c r="O295" s="81" t="s">
        <v>2897</v>
      </c>
    </row>
    <row r="296" spans="1:15" ht="23.25" hidden="1" customHeight="1">
      <c r="A296" s="80">
        <v>44255</v>
      </c>
      <c r="B296" s="81" t="s">
        <v>2915</v>
      </c>
      <c r="C296" s="81" t="s">
        <v>2019</v>
      </c>
      <c r="D296" s="81" t="s">
        <v>475</v>
      </c>
      <c r="E296" s="81" t="s">
        <v>476</v>
      </c>
      <c r="F296" s="81" t="s">
        <v>2895</v>
      </c>
      <c r="G296" s="89" t="s">
        <v>2835</v>
      </c>
      <c r="H296" s="81" t="s">
        <v>2836</v>
      </c>
      <c r="I296" s="85">
        <v>94742.56</v>
      </c>
      <c r="J296" s="85">
        <v>100000</v>
      </c>
      <c r="K296" s="85">
        <v>41666.666666666664</v>
      </c>
      <c r="L296" s="85">
        <v>46843.55</v>
      </c>
      <c r="M296" s="85">
        <v>5176.8833333333341</v>
      </c>
      <c r="N296" s="82">
        <v>12.424519999999999</v>
      </c>
      <c r="O296" s="81" t="s">
        <v>2897</v>
      </c>
    </row>
    <row r="297" spans="1:15" ht="23.25" hidden="1" customHeight="1">
      <c r="A297" s="80">
        <v>44255</v>
      </c>
      <c r="B297" s="81" t="s">
        <v>2915</v>
      </c>
      <c r="C297" s="81" t="s">
        <v>2019</v>
      </c>
      <c r="D297" s="81" t="s">
        <v>475</v>
      </c>
      <c r="E297" s="81" t="s">
        <v>476</v>
      </c>
      <c r="F297" s="81" t="s">
        <v>2895</v>
      </c>
      <c r="G297" s="89" t="s">
        <v>2837</v>
      </c>
      <c r="H297" s="81" t="s">
        <v>2838</v>
      </c>
      <c r="I297" s="85">
        <v>7699076.6500000004</v>
      </c>
      <c r="J297" s="85">
        <v>11000000</v>
      </c>
      <c r="K297" s="85">
        <v>4583333.333333333</v>
      </c>
      <c r="L297" s="85">
        <v>3879814.72</v>
      </c>
      <c r="M297" s="85">
        <v>-703518.61333333328</v>
      </c>
      <c r="N297" s="82">
        <v>-15.349497018181818</v>
      </c>
      <c r="O297" s="81" t="s">
        <v>2896</v>
      </c>
    </row>
    <row r="298" spans="1:15" ht="23.25" hidden="1" customHeight="1">
      <c r="A298" s="80">
        <v>44255</v>
      </c>
      <c r="B298" s="81" t="s">
        <v>2915</v>
      </c>
      <c r="C298" s="81" t="s">
        <v>2019</v>
      </c>
      <c r="D298" s="81" t="s">
        <v>475</v>
      </c>
      <c r="E298" s="81" t="s">
        <v>476</v>
      </c>
      <c r="F298" s="81" t="s">
        <v>2895</v>
      </c>
      <c r="G298" s="89" t="s">
        <v>2872</v>
      </c>
      <c r="H298" s="81" t="s">
        <v>2873</v>
      </c>
      <c r="I298" s="85">
        <v>0</v>
      </c>
      <c r="J298" s="86"/>
      <c r="K298" s="86"/>
      <c r="L298" s="85">
        <v>0</v>
      </c>
      <c r="M298" s="86"/>
      <c r="N298" s="83"/>
      <c r="O298" s="81" t="s">
        <v>2901</v>
      </c>
    </row>
    <row r="299" spans="1:15" ht="23.25" hidden="1" customHeight="1">
      <c r="A299" s="80">
        <v>44255</v>
      </c>
      <c r="B299" s="81" t="s">
        <v>2915</v>
      </c>
      <c r="C299" s="81" t="s">
        <v>2019</v>
      </c>
      <c r="D299" s="81" t="s">
        <v>475</v>
      </c>
      <c r="E299" s="81" t="s">
        <v>476</v>
      </c>
      <c r="F299" s="81" t="s">
        <v>1944</v>
      </c>
      <c r="G299" s="90" t="s">
        <v>2852</v>
      </c>
      <c r="H299" s="81" t="s">
        <v>2898</v>
      </c>
      <c r="I299" s="85">
        <v>12313110.73</v>
      </c>
      <c r="J299" s="85">
        <v>12313110.73</v>
      </c>
      <c r="K299" s="85">
        <v>5130462.8041666672</v>
      </c>
      <c r="L299" s="85">
        <v>26523599.530000016</v>
      </c>
      <c r="M299" s="85">
        <v>21393136.72583333</v>
      </c>
      <c r="N299" s="82">
        <v>416.98259089723945</v>
      </c>
      <c r="O299" s="81" t="s">
        <v>2896</v>
      </c>
    </row>
    <row r="300" spans="1:15" ht="23.25" hidden="1" customHeight="1">
      <c r="A300" s="80">
        <v>44255</v>
      </c>
      <c r="B300" s="81" t="s">
        <v>2915</v>
      </c>
      <c r="C300" s="81" t="s">
        <v>2019</v>
      </c>
      <c r="D300" s="81" t="s">
        <v>475</v>
      </c>
      <c r="E300" s="81" t="s">
        <v>476</v>
      </c>
      <c r="F300" s="81" t="s">
        <v>1944</v>
      </c>
      <c r="G300" s="90" t="s">
        <v>2853</v>
      </c>
      <c r="H300" s="81" t="s">
        <v>2899</v>
      </c>
      <c r="I300" s="85">
        <v>21030590.989999998</v>
      </c>
      <c r="J300" s="85">
        <v>21030590.989999998</v>
      </c>
      <c r="K300" s="85">
        <v>8762746.2458333336</v>
      </c>
      <c r="L300" s="85">
        <v>31379265.770000003</v>
      </c>
      <c r="M300" s="85">
        <v>22616519.524166666</v>
      </c>
      <c r="N300" s="82">
        <v>258.09853315016136</v>
      </c>
      <c r="O300" s="81" t="s">
        <v>2896</v>
      </c>
    </row>
    <row r="301" spans="1:15" ht="23.25" hidden="1" customHeight="1">
      <c r="A301" s="80">
        <v>44255</v>
      </c>
      <c r="B301" s="81" t="s">
        <v>2915</v>
      </c>
      <c r="C301" s="81" t="s">
        <v>2019</v>
      </c>
      <c r="D301" s="81" t="s">
        <v>475</v>
      </c>
      <c r="E301" s="81" t="s">
        <v>476</v>
      </c>
      <c r="F301" s="81" t="s">
        <v>1944</v>
      </c>
      <c r="G301" s="90" t="s">
        <v>2854</v>
      </c>
      <c r="H301" s="81" t="s">
        <v>2900</v>
      </c>
      <c r="I301" s="85">
        <v>18535160.57</v>
      </c>
      <c r="J301" s="85">
        <v>-18535160.57</v>
      </c>
      <c r="K301" s="85">
        <v>-7722983.5708333338</v>
      </c>
      <c r="L301" s="85">
        <v>-17941247.739999995</v>
      </c>
      <c r="M301" s="85">
        <v>-10218264.169166667</v>
      </c>
      <c r="N301" s="82">
        <v>132.3098006806207</v>
      </c>
      <c r="O301" s="81" t="s">
        <v>2896</v>
      </c>
    </row>
    <row r="302" spans="1:15" ht="23.25" hidden="1" customHeight="1">
      <c r="A302" s="80">
        <v>44255</v>
      </c>
      <c r="B302" s="81" t="s">
        <v>2915</v>
      </c>
      <c r="C302" s="81" t="s">
        <v>2019</v>
      </c>
      <c r="D302" s="81" t="s">
        <v>477</v>
      </c>
      <c r="E302" s="81" t="s">
        <v>478</v>
      </c>
      <c r="F302" s="81" t="s">
        <v>2895</v>
      </c>
      <c r="G302" s="90" t="s">
        <v>2790</v>
      </c>
      <c r="H302" s="81" t="s">
        <v>2791</v>
      </c>
      <c r="I302" s="85">
        <v>24451223.57</v>
      </c>
      <c r="J302" s="85">
        <v>29350000</v>
      </c>
      <c r="K302" s="85">
        <v>12229166.666666666</v>
      </c>
      <c r="L302" s="85">
        <v>27314350.629999988</v>
      </c>
      <c r="M302" s="85">
        <v>15085183.963333333</v>
      </c>
      <c r="N302" s="82">
        <v>123.35414484497443</v>
      </c>
      <c r="O302" s="81" t="s">
        <v>2896</v>
      </c>
    </row>
    <row r="303" spans="1:15" ht="23.25" hidden="1" customHeight="1">
      <c r="A303" s="80">
        <v>44255</v>
      </c>
      <c r="B303" s="81" t="s">
        <v>2915</v>
      </c>
      <c r="C303" s="81" t="s">
        <v>2019</v>
      </c>
      <c r="D303" s="81" t="s">
        <v>477</v>
      </c>
      <c r="E303" s="81" t="s">
        <v>478</v>
      </c>
      <c r="F303" s="81" t="s">
        <v>2895</v>
      </c>
      <c r="G303" s="90" t="s">
        <v>2792</v>
      </c>
      <c r="H303" s="81" t="s">
        <v>2793</v>
      </c>
      <c r="I303" s="85">
        <v>49564.77</v>
      </c>
      <c r="J303" s="85">
        <v>80000</v>
      </c>
      <c r="K303" s="85">
        <v>33333.333333333336</v>
      </c>
      <c r="L303" s="85">
        <v>35700</v>
      </c>
      <c r="M303" s="85">
        <v>2366.666666666667</v>
      </c>
      <c r="N303" s="82">
        <v>7.1</v>
      </c>
      <c r="O303" s="81" t="s">
        <v>2896</v>
      </c>
    </row>
    <row r="304" spans="1:15" ht="23.25" hidden="1" customHeight="1">
      <c r="A304" s="80">
        <v>44255</v>
      </c>
      <c r="B304" s="81" t="s">
        <v>2915</v>
      </c>
      <c r="C304" s="81" t="s">
        <v>2019</v>
      </c>
      <c r="D304" s="81" t="s">
        <v>477</v>
      </c>
      <c r="E304" s="81" t="s">
        <v>478</v>
      </c>
      <c r="F304" s="81" t="s">
        <v>2895</v>
      </c>
      <c r="G304" s="90" t="s">
        <v>2794</v>
      </c>
      <c r="H304" s="81" t="s">
        <v>2795</v>
      </c>
      <c r="I304" s="85">
        <v>80299.08</v>
      </c>
      <c r="J304" s="85">
        <v>150000</v>
      </c>
      <c r="K304" s="85">
        <v>62500</v>
      </c>
      <c r="L304" s="85">
        <v>60201</v>
      </c>
      <c r="M304" s="85">
        <v>-2299</v>
      </c>
      <c r="N304" s="82">
        <v>-3.6783999999999999</v>
      </c>
      <c r="O304" s="81" t="s">
        <v>2897</v>
      </c>
    </row>
    <row r="305" spans="1:15" ht="23.25" hidden="1" customHeight="1">
      <c r="A305" s="80">
        <v>44255</v>
      </c>
      <c r="B305" s="81" t="s">
        <v>2915</v>
      </c>
      <c r="C305" s="81" t="s">
        <v>2019</v>
      </c>
      <c r="D305" s="81" t="s">
        <v>477</v>
      </c>
      <c r="E305" s="81" t="s">
        <v>478</v>
      </c>
      <c r="F305" s="81" t="s">
        <v>2895</v>
      </c>
      <c r="G305" s="90" t="s">
        <v>2865</v>
      </c>
      <c r="H305" s="81" t="s">
        <v>2796</v>
      </c>
      <c r="I305" s="85">
        <v>186911.99</v>
      </c>
      <c r="J305" s="85">
        <v>410000</v>
      </c>
      <c r="K305" s="85">
        <v>170833.33333333334</v>
      </c>
      <c r="L305" s="85">
        <v>242215.5</v>
      </c>
      <c r="M305" s="85">
        <v>71382.166666666672</v>
      </c>
      <c r="N305" s="82">
        <v>41.784682926829269</v>
      </c>
      <c r="O305" s="81" t="s">
        <v>2896</v>
      </c>
    </row>
    <row r="306" spans="1:15" ht="23.25" hidden="1" customHeight="1">
      <c r="A306" s="80">
        <v>44255</v>
      </c>
      <c r="B306" s="81" t="s">
        <v>2915</v>
      </c>
      <c r="C306" s="81" t="s">
        <v>2019</v>
      </c>
      <c r="D306" s="81" t="s">
        <v>477</v>
      </c>
      <c r="E306" s="81" t="s">
        <v>478</v>
      </c>
      <c r="F306" s="81" t="s">
        <v>2895</v>
      </c>
      <c r="G306" s="90" t="s">
        <v>2797</v>
      </c>
      <c r="H306" s="81" t="s">
        <v>2798</v>
      </c>
      <c r="I306" s="85">
        <v>1914454.68</v>
      </c>
      <c r="J306" s="85">
        <v>4100000</v>
      </c>
      <c r="K306" s="85">
        <v>1708333.3333333333</v>
      </c>
      <c r="L306" s="85">
        <v>1780816.5</v>
      </c>
      <c r="M306" s="85">
        <v>72483.166666666657</v>
      </c>
      <c r="N306" s="82">
        <v>4.242917073170732</v>
      </c>
      <c r="O306" s="81" t="s">
        <v>2896</v>
      </c>
    </row>
    <row r="307" spans="1:15" ht="23.25" hidden="1" customHeight="1">
      <c r="A307" s="80">
        <v>44255</v>
      </c>
      <c r="B307" s="81" t="s">
        <v>2915</v>
      </c>
      <c r="C307" s="81" t="s">
        <v>2019</v>
      </c>
      <c r="D307" s="81" t="s">
        <v>477</v>
      </c>
      <c r="E307" s="81" t="s">
        <v>478</v>
      </c>
      <c r="F307" s="81" t="s">
        <v>2895</v>
      </c>
      <c r="G307" s="90" t="s">
        <v>2799</v>
      </c>
      <c r="H307" s="81" t="s">
        <v>2800</v>
      </c>
      <c r="I307" s="85">
        <v>1381873.04</v>
      </c>
      <c r="J307" s="85">
        <v>2700000</v>
      </c>
      <c r="K307" s="85">
        <v>1125000</v>
      </c>
      <c r="L307" s="85">
        <v>1415906.6300000001</v>
      </c>
      <c r="M307" s="85">
        <v>290906.63</v>
      </c>
      <c r="N307" s="82">
        <v>25.858367111111111</v>
      </c>
      <c r="O307" s="81" t="s">
        <v>2896</v>
      </c>
    </row>
    <row r="308" spans="1:15" ht="23.25" hidden="1" customHeight="1">
      <c r="A308" s="80">
        <v>44255</v>
      </c>
      <c r="B308" s="81" t="s">
        <v>2915</v>
      </c>
      <c r="C308" s="81" t="s">
        <v>2019</v>
      </c>
      <c r="D308" s="81" t="s">
        <v>477</v>
      </c>
      <c r="E308" s="81" t="s">
        <v>478</v>
      </c>
      <c r="F308" s="81" t="s">
        <v>2895</v>
      </c>
      <c r="G308" s="90" t="s">
        <v>2801</v>
      </c>
      <c r="H308" s="81" t="s">
        <v>2802</v>
      </c>
      <c r="I308" s="85">
        <v>244955.99</v>
      </c>
      <c r="J308" s="85">
        <v>250000</v>
      </c>
      <c r="K308" s="85">
        <v>104166.66666666667</v>
      </c>
      <c r="L308" s="85">
        <v>287351.5</v>
      </c>
      <c r="M308" s="85">
        <v>183184.83333333334</v>
      </c>
      <c r="N308" s="82">
        <v>175.85744</v>
      </c>
      <c r="O308" s="81" t="s">
        <v>2896</v>
      </c>
    </row>
    <row r="309" spans="1:15" ht="23.25" hidden="1" customHeight="1">
      <c r="A309" s="80">
        <v>44255</v>
      </c>
      <c r="B309" s="81" t="s">
        <v>2915</v>
      </c>
      <c r="C309" s="81" t="s">
        <v>2019</v>
      </c>
      <c r="D309" s="81" t="s">
        <v>477</v>
      </c>
      <c r="E309" s="81" t="s">
        <v>478</v>
      </c>
      <c r="F309" s="81" t="s">
        <v>2895</v>
      </c>
      <c r="G309" s="90" t="s">
        <v>2803</v>
      </c>
      <c r="H309" s="81" t="s">
        <v>2804</v>
      </c>
      <c r="I309" s="85">
        <v>2654153.85</v>
      </c>
      <c r="J309" s="85">
        <v>5105000</v>
      </c>
      <c r="K309" s="85">
        <v>2127083.333333333</v>
      </c>
      <c r="L309" s="85">
        <v>2589072</v>
      </c>
      <c r="M309" s="85">
        <v>461988.66666666669</v>
      </c>
      <c r="N309" s="82">
        <v>21.719349657198823</v>
      </c>
      <c r="O309" s="81" t="s">
        <v>2896</v>
      </c>
    </row>
    <row r="310" spans="1:15" ht="23.25" hidden="1" customHeight="1">
      <c r="A310" s="80">
        <v>44255</v>
      </c>
      <c r="B310" s="81" t="s">
        <v>2915</v>
      </c>
      <c r="C310" s="81" t="s">
        <v>2019</v>
      </c>
      <c r="D310" s="81" t="s">
        <v>477</v>
      </c>
      <c r="E310" s="81" t="s">
        <v>478</v>
      </c>
      <c r="F310" s="81" t="s">
        <v>2895</v>
      </c>
      <c r="G310" s="90" t="s">
        <v>2805</v>
      </c>
      <c r="H310" s="81" t="s">
        <v>2806</v>
      </c>
      <c r="I310" s="85">
        <v>15988507.359999999</v>
      </c>
      <c r="J310" s="85">
        <v>40519200</v>
      </c>
      <c r="K310" s="85">
        <v>16883000</v>
      </c>
      <c r="L310" s="85">
        <v>15931073</v>
      </c>
      <c r="M310" s="85">
        <v>-951927</v>
      </c>
      <c r="N310" s="82">
        <v>-5.6383758810637916</v>
      </c>
      <c r="O310" s="81" t="s">
        <v>2897</v>
      </c>
    </row>
    <row r="311" spans="1:15" ht="23.25" hidden="1" customHeight="1">
      <c r="A311" s="80">
        <v>44255</v>
      </c>
      <c r="B311" s="81" t="s">
        <v>2915</v>
      </c>
      <c r="C311" s="81" t="s">
        <v>2019</v>
      </c>
      <c r="D311" s="81" t="s">
        <v>477</v>
      </c>
      <c r="E311" s="81" t="s">
        <v>478</v>
      </c>
      <c r="F311" s="81" t="s">
        <v>2895</v>
      </c>
      <c r="G311" s="90" t="s">
        <v>2807</v>
      </c>
      <c r="H311" s="81" t="s">
        <v>2808</v>
      </c>
      <c r="I311" s="85">
        <v>2898624.94</v>
      </c>
      <c r="J311" s="85">
        <v>5958130</v>
      </c>
      <c r="K311" s="85">
        <v>2482554.1666666665</v>
      </c>
      <c r="L311" s="85">
        <v>2426461.79</v>
      </c>
      <c r="M311" s="85">
        <v>-56092.376666666663</v>
      </c>
      <c r="N311" s="82">
        <v>-2.2594623480857248</v>
      </c>
      <c r="O311" s="81" t="s">
        <v>2897</v>
      </c>
    </row>
    <row r="312" spans="1:15" ht="23.25" hidden="1" customHeight="1">
      <c r="A312" s="80">
        <v>44255</v>
      </c>
      <c r="B312" s="81" t="s">
        <v>2915</v>
      </c>
      <c r="C312" s="81" t="s">
        <v>2019</v>
      </c>
      <c r="D312" s="81" t="s">
        <v>477</v>
      </c>
      <c r="E312" s="81" t="s">
        <v>478</v>
      </c>
      <c r="F312" s="81" t="s">
        <v>2895</v>
      </c>
      <c r="G312" s="90" t="s">
        <v>2870</v>
      </c>
      <c r="H312" s="81" t="s">
        <v>2871</v>
      </c>
      <c r="I312" s="85">
        <v>0</v>
      </c>
      <c r="J312" s="85">
        <v>0</v>
      </c>
      <c r="K312" s="85">
        <v>0</v>
      </c>
      <c r="L312" s="85">
        <v>6449.4</v>
      </c>
      <c r="M312" s="85">
        <v>6449.4</v>
      </c>
      <c r="N312" s="83"/>
      <c r="O312" s="81" t="s">
        <v>2896</v>
      </c>
    </row>
    <row r="313" spans="1:15" ht="23.25" hidden="1" customHeight="1">
      <c r="A313" s="80">
        <v>44255</v>
      </c>
      <c r="B313" s="81" t="s">
        <v>2915</v>
      </c>
      <c r="C313" s="81" t="s">
        <v>2019</v>
      </c>
      <c r="D313" s="81" t="s">
        <v>477</v>
      </c>
      <c r="E313" s="81" t="s">
        <v>478</v>
      </c>
      <c r="F313" s="81" t="s">
        <v>2895</v>
      </c>
      <c r="G313" s="90" t="s">
        <v>2809</v>
      </c>
      <c r="H313" s="81" t="s">
        <v>2810</v>
      </c>
      <c r="I313" s="85">
        <v>5720393.3499999996</v>
      </c>
      <c r="J313" s="85">
        <v>5262493.84</v>
      </c>
      <c r="K313" s="85">
        <v>2192705.7666666666</v>
      </c>
      <c r="L313" s="85">
        <v>3362493.84</v>
      </c>
      <c r="M313" s="85">
        <v>1169788.0733333335</v>
      </c>
      <c r="N313" s="82">
        <v>53.349067217150413</v>
      </c>
      <c r="O313" s="81" t="s">
        <v>2896</v>
      </c>
    </row>
    <row r="314" spans="1:15" ht="23.25" hidden="1" customHeight="1">
      <c r="A314" s="80">
        <v>44255</v>
      </c>
      <c r="B314" s="81" t="s">
        <v>2915</v>
      </c>
      <c r="C314" s="81" t="s">
        <v>2019</v>
      </c>
      <c r="D314" s="81" t="s">
        <v>477</v>
      </c>
      <c r="E314" s="81" t="s">
        <v>478</v>
      </c>
      <c r="F314" s="81" t="s">
        <v>2895</v>
      </c>
      <c r="G314" s="89" t="s">
        <v>2812</v>
      </c>
      <c r="H314" s="81" t="s">
        <v>2813</v>
      </c>
      <c r="I314" s="85">
        <v>4413582.99</v>
      </c>
      <c r="J314" s="85">
        <v>7400000</v>
      </c>
      <c r="K314" s="85">
        <v>3083333.3333333335</v>
      </c>
      <c r="L314" s="85">
        <v>3036423.87</v>
      </c>
      <c r="M314" s="85">
        <v>-46909.463333333333</v>
      </c>
      <c r="N314" s="82">
        <v>-1.521388</v>
      </c>
      <c r="O314" s="81" t="s">
        <v>2896</v>
      </c>
    </row>
    <row r="315" spans="1:15" ht="23.25" hidden="1" customHeight="1">
      <c r="A315" s="80">
        <v>44255</v>
      </c>
      <c r="B315" s="81" t="s">
        <v>2915</v>
      </c>
      <c r="C315" s="81" t="s">
        <v>2019</v>
      </c>
      <c r="D315" s="81" t="s">
        <v>477</v>
      </c>
      <c r="E315" s="81" t="s">
        <v>478</v>
      </c>
      <c r="F315" s="81" t="s">
        <v>2895</v>
      </c>
      <c r="G315" s="89" t="s">
        <v>2814</v>
      </c>
      <c r="H315" s="81" t="s">
        <v>2815</v>
      </c>
      <c r="I315" s="85">
        <v>833685.75</v>
      </c>
      <c r="J315" s="85">
        <v>1400000</v>
      </c>
      <c r="K315" s="85">
        <v>583333.33333333337</v>
      </c>
      <c r="L315" s="85">
        <v>754130.85</v>
      </c>
      <c r="M315" s="85">
        <v>170797.51666666669</v>
      </c>
      <c r="N315" s="82">
        <v>29.279574285714286</v>
      </c>
      <c r="O315" s="81" t="s">
        <v>2897</v>
      </c>
    </row>
    <row r="316" spans="1:15" ht="23.25" hidden="1" customHeight="1">
      <c r="A316" s="80">
        <v>44255</v>
      </c>
      <c r="B316" s="81" t="s">
        <v>2915</v>
      </c>
      <c r="C316" s="81" t="s">
        <v>2019</v>
      </c>
      <c r="D316" s="81" t="s">
        <v>477</v>
      </c>
      <c r="E316" s="81" t="s">
        <v>478</v>
      </c>
      <c r="F316" s="81" t="s">
        <v>2895</v>
      </c>
      <c r="G316" s="89" t="s">
        <v>2816</v>
      </c>
      <c r="H316" s="81" t="s">
        <v>2817</v>
      </c>
      <c r="I316" s="85">
        <v>175910.04</v>
      </c>
      <c r="J316" s="85">
        <v>400000</v>
      </c>
      <c r="K316" s="85">
        <v>166666.66666666669</v>
      </c>
      <c r="L316" s="85">
        <v>130952.62</v>
      </c>
      <c r="M316" s="85">
        <v>-35714.046666666669</v>
      </c>
      <c r="N316" s="82">
        <v>-21.428428</v>
      </c>
      <c r="O316" s="81" t="s">
        <v>2896</v>
      </c>
    </row>
    <row r="317" spans="1:15" ht="23.25" hidden="1" customHeight="1">
      <c r="A317" s="80">
        <v>44255</v>
      </c>
      <c r="B317" s="81" t="s">
        <v>2915</v>
      </c>
      <c r="C317" s="81" t="s">
        <v>2019</v>
      </c>
      <c r="D317" s="81" t="s">
        <v>477</v>
      </c>
      <c r="E317" s="81" t="s">
        <v>478</v>
      </c>
      <c r="F317" s="81" t="s">
        <v>2895</v>
      </c>
      <c r="G317" s="89" t="s">
        <v>2818</v>
      </c>
      <c r="H317" s="81" t="s">
        <v>2819</v>
      </c>
      <c r="I317" s="85">
        <v>954304.03</v>
      </c>
      <c r="J317" s="85">
        <v>1570000</v>
      </c>
      <c r="K317" s="85">
        <v>654166.66666666674</v>
      </c>
      <c r="L317" s="85">
        <v>687782</v>
      </c>
      <c r="M317" s="85">
        <v>33615.333333333336</v>
      </c>
      <c r="N317" s="82">
        <v>5.138649681528662</v>
      </c>
      <c r="O317" s="81" t="s">
        <v>2897</v>
      </c>
    </row>
    <row r="318" spans="1:15" ht="23.25" hidden="1" customHeight="1">
      <c r="A318" s="80">
        <v>44255</v>
      </c>
      <c r="B318" s="81" t="s">
        <v>2915</v>
      </c>
      <c r="C318" s="81" t="s">
        <v>2019</v>
      </c>
      <c r="D318" s="81" t="s">
        <v>477</v>
      </c>
      <c r="E318" s="81" t="s">
        <v>478</v>
      </c>
      <c r="F318" s="81" t="s">
        <v>2895</v>
      </c>
      <c r="G318" s="89" t="s">
        <v>2820</v>
      </c>
      <c r="H318" s="81" t="s">
        <v>2821</v>
      </c>
      <c r="I318" s="85">
        <v>22242969.829999998</v>
      </c>
      <c r="J318" s="85">
        <v>40519200</v>
      </c>
      <c r="K318" s="85">
        <v>16883000</v>
      </c>
      <c r="L318" s="85">
        <v>15934770</v>
      </c>
      <c r="M318" s="85">
        <v>-948230</v>
      </c>
      <c r="N318" s="82">
        <v>-5.6164781140792517</v>
      </c>
      <c r="O318" s="81" t="s">
        <v>2896</v>
      </c>
    </row>
    <row r="319" spans="1:15" ht="23.25" hidden="1" customHeight="1">
      <c r="A319" s="80">
        <v>44255</v>
      </c>
      <c r="B319" s="81" t="s">
        <v>2915</v>
      </c>
      <c r="C319" s="81" t="s">
        <v>2019</v>
      </c>
      <c r="D319" s="81" t="s">
        <v>477</v>
      </c>
      <c r="E319" s="81" t="s">
        <v>478</v>
      </c>
      <c r="F319" s="81" t="s">
        <v>2895</v>
      </c>
      <c r="G319" s="89" t="s">
        <v>2822</v>
      </c>
      <c r="H319" s="81" t="s">
        <v>2846</v>
      </c>
      <c r="I319" s="85">
        <v>4124717.13</v>
      </c>
      <c r="J319" s="85">
        <v>5040000</v>
      </c>
      <c r="K319" s="85">
        <v>2100000</v>
      </c>
      <c r="L319" s="85">
        <v>2201066</v>
      </c>
      <c r="M319" s="85">
        <v>101066</v>
      </c>
      <c r="N319" s="82">
        <v>4.8126666666666669</v>
      </c>
      <c r="O319" s="81" t="s">
        <v>2897</v>
      </c>
    </row>
    <row r="320" spans="1:15" ht="23.25" hidden="1" customHeight="1">
      <c r="A320" s="80">
        <v>44255</v>
      </c>
      <c r="B320" s="81" t="s">
        <v>2915</v>
      </c>
      <c r="C320" s="81" t="s">
        <v>2019</v>
      </c>
      <c r="D320" s="81" t="s">
        <v>477</v>
      </c>
      <c r="E320" s="81" t="s">
        <v>478</v>
      </c>
      <c r="F320" s="81" t="s">
        <v>2895</v>
      </c>
      <c r="G320" s="89" t="s">
        <v>2823</v>
      </c>
      <c r="H320" s="81" t="s">
        <v>2824</v>
      </c>
      <c r="I320" s="85">
        <v>6703332.8200000003</v>
      </c>
      <c r="J320" s="85">
        <v>10342300</v>
      </c>
      <c r="K320" s="85">
        <v>4309291.666666667</v>
      </c>
      <c r="L320" s="85">
        <v>4568929.25</v>
      </c>
      <c r="M320" s="85">
        <v>259637.58333333334</v>
      </c>
      <c r="N320" s="82">
        <v>6.025064057318005</v>
      </c>
      <c r="O320" s="81" t="s">
        <v>2897</v>
      </c>
    </row>
    <row r="321" spans="1:15" ht="23.25" hidden="1" customHeight="1">
      <c r="A321" s="80">
        <v>44255</v>
      </c>
      <c r="B321" s="81" t="s">
        <v>2915</v>
      </c>
      <c r="C321" s="81" t="s">
        <v>2019</v>
      </c>
      <c r="D321" s="81" t="s">
        <v>477</v>
      </c>
      <c r="E321" s="81" t="s">
        <v>478</v>
      </c>
      <c r="F321" s="81" t="s">
        <v>2895</v>
      </c>
      <c r="G321" s="89" t="s">
        <v>2825</v>
      </c>
      <c r="H321" s="81" t="s">
        <v>2826</v>
      </c>
      <c r="I321" s="85">
        <v>1489748.69</v>
      </c>
      <c r="J321" s="85">
        <v>2718000</v>
      </c>
      <c r="K321" s="85">
        <v>1132500</v>
      </c>
      <c r="L321" s="85">
        <v>940441.95</v>
      </c>
      <c r="M321" s="85">
        <v>-192058.05</v>
      </c>
      <c r="N321" s="82">
        <v>-16.958768211920528</v>
      </c>
      <c r="O321" s="81" t="s">
        <v>2896</v>
      </c>
    </row>
    <row r="322" spans="1:15" ht="23.25" hidden="1" customHeight="1">
      <c r="A322" s="80">
        <v>44255</v>
      </c>
      <c r="B322" s="81" t="s">
        <v>2915</v>
      </c>
      <c r="C322" s="81" t="s">
        <v>2019</v>
      </c>
      <c r="D322" s="81" t="s">
        <v>477</v>
      </c>
      <c r="E322" s="81" t="s">
        <v>478</v>
      </c>
      <c r="F322" s="81" t="s">
        <v>2895</v>
      </c>
      <c r="G322" s="89" t="s">
        <v>2827</v>
      </c>
      <c r="H322" s="81" t="s">
        <v>2828</v>
      </c>
      <c r="I322" s="85">
        <v>3357805.63</v>
      </c>
      <c r="J322" s="85">
        <v>5063280</v>
      </c>
      <c r="K322" s="85">
        <v>2109700</v>
      </c>
      <c r="L322" s="85">
        <v>2451331.87</v>
      </c>
      <c r="M322" s="85">
        <v>341631.87</v>
      </c>
      <c r="N322" s="82">
        <v>16.193386263449778</v>
      </c>
      <c r="O322" s="81" t="s">
        <v>2897</v>
      </c>
    </row>
    <row r="323" spans="1:15" ht="23.25" hidden="1" customHeight="1">
      <c r="A323" s="80">
        <v>44255</v>
      </c>
      <c r="B323" s="81" t="s">
        <v>2915</v>
      </c>
      <c r="C323" s="81" t="s">
        <v>2019</v>
      </c>
      <c r="D323" s="81" t="s">
        <v>477</v>
      </c>
      <c r="E323" s="81" t="s">
        <v>478</v>
      </c>
      <c r="F323" s="81" t="s">
        <v>2895</v>
      </c>
      <c r="G323" s="89" t="s">
        <v>2829</v>
      </c>
      <c r="H323" s="81" t="s">
        <v>2830</v>
      </c>
      <c r="I323" s="85">
        <v>1244443.3</v>
      </c>
      <c r="J323" s="85">
        <v>1961000</v>
      </c>
      <c r="K323" s="85">
        <v>817083.33333333337</v>
      </c>
      <c r="L323" s="85">
        <v>669429.31000000006</v>
      </c>
      <c r="M323" s="85">
        <v>-147654.02333333332</v>
      </c>
      <c r="N323" s="82">
        <v>-18.070864660887302</v>
      </c>
      <c r="O323" s="81" t="s">
        <v>2896</v>
      </c>
    </row>
    <row r="324" spans="1:15" ht="23.25" hidden="1" customHeight="1">
      <c r="A324" s="80">
        <v>44255</v>
      </c>
      <c r="B324" s="81" t="s">
        <v>2915</v>
      </c>
      <c r="C324" s="81" t="s">
        <v>2019</v>
      </c>
      <c r="D324" s="81" t="s">
        <v>477</v>
      </c>
      <c r="E324" s="81" t="s">
        <v>478</v>
      </c>
      <c r="F324" s="81" t="s">
        <v>2895</v>
      </c>
      <c r="G324" s="89" t="s">
        <v>2831</v>
      </c>
      <c r="H324" s="81" t="s">
        <v>2832</v>
      </c>
      <c r="I324" s="85">
        <v>2016600.43</v>
      </c>
      <c r="J324" s="85">
        <v>3242000</v>
      </c>
      <c r="K324" s="85">
        <v>1350833.3333333335</v>
      </c>
      <c r="L324" s="85">
        <v>1244057.3399999999</v>
      </c>
      <c r="M324" s="85">
        <v>-106775.99333333333</v>
      </c>
      <c r="N324" s="82">
        <v>-7.904453547193091</v>
      </c>
      <c r="O324" s="81" t="s">
        <v>2896</v>
      </c>
    </row>
    <row r="325" spans="1:15" ht="23.25" hidden="1" customHeight="1">
      <c r="A325" s="80">
        <v>44255</v>
      </c>
      <c r="B325" s="81" t="s">
        <v>2915</v>
      </c>
      <c r="C325" s="81" t="s">
        <v>2019</v>
      </c>
      <c r="D325" s="81" t="s">
        <v>477</v>
      </c>
      <c r="E325" s="81" t="s">
        <v>478</v>
      </c>
      <c r="F325" s="81" t="s">
        <v>2895</v>
      </c>
      <c r="G325" s="89" t="s">
        <v>2833</v>
      </c>
      <c r="H325" s="81" t="s">
        <v>2834</v>
      </c>
      <c r="I325" s="85">
        <v>3277796.18</v>
      </c>
      <c r="J325" s="85">
        <v>6167000</v>
      </c>
      <c r="K325" s="85">
        <v>2569583.3333333335</v>
      </c>
      <c r="L325" s="85">
        <v>2708920.65</v>
      </c>
      <c r="M325" s="85">
        <v>139337.31666666668</v>
      </c>
      <c r="N325" s="82">
        <v>5.4225646181287503</v>
      </c>
      <c r="O325" s="81" t="s">
        <v>2897</v>
      </c>
    </row>
    <row r="326" spans="1:15" ht="23.25" hidden="1" customHeight="1">
      <c r="A326" s="80">
        <v>44255</v>
      </c>
      <c r="B326" s="81" t="s">
        <v>2915</v>
      </c>
      <c r="C326" s="81" t="s">
        <v>2019</v>
      </c>
      <c r="D326" s="81" t="s">
        <v>477</v>
      </c>
      <c r="E326" s="81" t="s">
        <v>478</v>
      </c>
      <c r="F326" s="81" t="s">
        <v>2895</v>
      </c>
      <c r="G326" s="89" t="s">
        <v>2835</v>
      </c>
      <c r="H326" s="81" t="s">
        <v>2836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3"/>
      <c r="O326" s="81" t="s">
        <v>2897</v>
      </c>
    </row>
    <row r="327" spans="1:15" ht="23.25" hidden="1" customHeight="1">
      <c r="A327" s="80">
        <v>44255</v>
      </c>
      <c r="B327" s="81" t="s">
        <v>2915</v>
      </c>
      <c r="C327" s="81" t="s">
        <v>2019</v>
      </c>
      <c r="D327" s="81" t="s">
        <v>477</v>
      </c>
      <c r="E327" s="81" t="s">
        <v>478</v>
      </c>
      <c r="F327" s="81" t="s">
        <v>2895</v>
      </c>
      <c r="G327" s="89" t="s">
        <v>2837</v>
      </c>
      <c r="H327" s="81" t="s">
        <v>2838</v>
      </c>
      <c r="I327" s="85">
        <v>4736065.79</v>
      </c>
      <c r="J327" s="85">
        <v>7842250</v>
      </c>
      <c r="K327" s="85">
        <v>3267604.1666666665</v>
      </c>
      <c r="L327" s="85">
        <v>3487805.26</v>
      </c>
      <c r="M327" s="85">
        <v>220201.09333333332</v>
      </c>
      <c r="N327" s="82">
        <v>6.7389157958494055</v>
      </c>
      <c r="O327" s="81" t="s">
        <v>2897</v>
      </c>
    </row>
    <row r="328" spans="1:15" ht="23.25" hidden="1" customHeight="1">
      <c r="A328" s="80">
        <v>44255</v>
      </c>
      <c r="B328" s="81" t="s">
        <v>2915</v>
      </c>
      <c r="C328" s="81" t="s">
        <v>2019</v>
      </c>
      <c r="D328" s="81" t="s">
        <v>477</v>
      </c>
      <c r="E328" s="81" t="s">
        <v>478</v>
      </c>
      <c r="F328" s="81" t="s">
        <v>2895</v>
      </c>
      <c r="G328" s="89" t="s">
        <v>2872</v>
      </c>
      <c r="H328" s="81" t="s">
        <v>2873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3"/>
      <c r="O328" s="81" t="s">
        <v>2897</v>
      </c>
    </row>
    <row r="329" spans="1:15" ht="23.25" hidden="1" customHeight="1">
      <c r="A329" s="80">
        <v>44255</v>
      </c>
      <c r="B329" s="81" t="s">
        <v>2915</v>
      </c>
      <c r="C329" s="81" t="s">
        <v>2019</v>
      </c>
      <c r="D329" s="81" t="s">
        <v>477</v>
      </c>
      <c r="E329" s="81" t="s">
        <v>478</v>
      </c>
      <c r="F329" s="81" t="s">
        <v>1944</v>
      </c>
      <c r="G329" s="87" t="s">
        <v>2852</v>
      </c>
      <c r="H329" s="81" t="s">
        <v>2898</v>
      </c>
      <c r="I329" s="85">
        <v>16620492.65</v>
      </c>
      <c r="J329" s="85">
        <v>16620492.65</v>
      </c>
      <c r="K329" s="85">
        <v>6925205.270833334</v>
      </c>
      <c r="L329" s="85">
        <v>33982740.269999988</v>
      </c>
      <c r="M329" s="85">
        <v>27057534.999166667</v>
      </c>
      <c r="N329" s="82">
        <v>390.71094561086909</v>
      </c>
      <c r="O329" s="81" t="s">
        <v>2896</v>
      </c>
    </row>
    <row r="330" spans="1:15" ht="23.25" hidden="1" customHeight="1">
      <c r="A330" s="80">
        <v>44255</v>
      </c>
      <c r="B330" s="81" t="s">
        <v>2915</v>
      </c>
      <c r="C330" s="81" t="s">
        <v>2019</v>
      </c>
      <c r="D330" s="81" t="s">
        <v>477</v>
      </c>
      <c r="E330" s="81" t="s">
        <v>478</v>
      </c>
      <c r="F330" s="81" t="s">
        <v>1944</v>
      </c>
      <c r="G330" s="87" t="s">
        <v>2853</v>
      </c>
      <c r="H330" s="81" t="s">
        <v>2899</v>
      </c>
      <c r="I330" s="85">
        <v>24658011.800000001</v>
      </c>
      <c r="J330" s="85">
        <v>24658011.800000001</v>
      </c>
      <c r="K330" s="85">
        <v>10274171.583333334</v>
      </c>
      <c r="L330" s="85">
        <v>37508165.07</v>
      </c>
      <c r="M330" s="85">
        <v>27233993.486666668</v>
      </c>
      <c r="N330" s="82">
        <v>265.07240282852001</v>
      </c>
      <c r="O330" s="81" t="s">
        <v>2896</v>
      </c>
    </row>
    <row r="331" spans="1:15" ht="23.25" hidden="1" customHeight="1">
      <c r="A331" s="80">
        <v>44255</v>
      </c>
      <c r="B331" s="81" t="s">
        <v>2915</v>
      </c>
      <c r="C331" s="81" t="s">
        <v>2019</v>
      </c>
      <c r="D331" s="81" t="s">
        <v>477</v>
      </c>
      <c r="E331" s="81" t="s">
        <v>478</v>
      </c>
      <c r="F331" s="81" t="s">
        <v>1944</v>
      </c>
      <c r="G331" s="87" t="s">
        <v>2854</v>
      </c>
      <c r="H331" s="81" t="s">
        <v>2900</v>
      </c>
      <c r="I331" s="85">
        <v>17812824.739999998</v>
      </c>
      <c r="J331" s="85">
        <v>-17812824.739999998</v>
      </c>
      <c r="K331" s="85">
        <v>-7422010.3083333336</v>
      </c>
      <c r="L331" s="85">
        <v>-14605936.52</v>
      </c>
      <c r="M331" s="85">
        <v>-7183926.211666666</v>
      </c>
      <c r="N331" s="82">
        <v>96.792188547631767</v>
      </c>
      <c r="O331" s="81" t="s">
        <v>2896</v>
      </c>
    </row>
    <row r="332" spans="1:15" ht="23.25" hidden="1" customHeight="1">
      <c r="A332" s="80">
        <v>44255</v>
      </c>
      <c r="B332" s="81" t="s">
        <v>2915</v>
      </c>
      <c r="C332" s="81" t="s">
        <v>2019</v>
      </c>
      <c r="D332" s="81" t="s">
        <v>479</v>
      </c>
      <c r="E332" s="81" t="s">
        <v>480</v>
      </c>
      <c r="F332" s="81" t="s">
        <v>2895</v>
      </c>
      <c r="G332" s="87" t="s">
        <v>2790</v>
      </c>
      <c r="H332" s="81" t="s">
        <v>2791</v>
      </c>
      <c r="I332" s="85">
        <v>43692582.640000001</v>
      </c>
      <c r="J332" s="85">
        <v>71929147.170000002</v>
      </c>
      <c r="K332" s="85">
        <v>29970477.987500001</v>
      </c>
      <c r="L332" s="85">
        <v>49203435.350000001</v>
      </c>
      <c r="M332" s="85">
        <v>19232957.362500001</v>
      </c>
      <c r="N332" s="82">
        <v>64.173008420224818</v>
      </c>
      <c r="O332" s="81" t="s">
        <v>2896</v>
      </c>
    </row>
    <row r="333" spans="1:15" ht="23.25" hidden="1" customHeight="1">
      <c r="A333" s="80">
        <v>44255</v>
      </c>
      <c r="B333" s="81" t="s">
        <v>2915</v>
      </c>
      <c r="C333" s="81" t="s">
        <v>2019</v>
      </c>
      <c r="D333" s="81" t="s">
        <v>479</v>
      </c>
      <c r="E333" s="81" t="s">
        <v>480</v>
      </c>
      <c r="F333" s="81" t="s">
        <v>2895</v>
      </c>
      <c r="G333" s="87" t="s">
        <v>2792</v>
      </c>
      <c r="H333" s="81" t="s">
        <v>2793</v>
      </c>
      <c r="I333" s="85">
        <v>207841.6</v>
      </c>
      <c r="J333" s="85">
        <v>500000</v>
      </c>
      <c r="K333" s="85">
        <v>208333.33333333334</v>
      </c>
      <c r="L333" s="85">
        <v>263200</v>
      </c>
      <c r="M333" s="85">
        <v>54866.666666666672</v>
      </c>
      <c r="N333" s="82">
        <v>26.335999999999999</v>
      </c>
      <c r="O333" s="81" t="s">
        <v>2896</v>
      </c>
    </row>
    <row r="334" spans="1:15" ht="23.25" hidden="1" customHeight="1">
      <c r="A334" s="80">
        <v>44255</v>
      </c>
      <c r="B334" s="81" t="s">
        <v>2915</v>
      </c>
      <c r="C334" s="81" t="s">
        <v>2019</v>
      </c>
      <c r="D334" s="81" t="s">
        <v>479</v>
      </c>
      <c r="E334" s="81" t="s">
        <v>480</v>
      </c>
      <c r="F334" s="81" t="s">
        <v>2895</v>
      </c>
      <c r="G334" s="87" t="s">
        <v>2794</v>
      </c>
      <c r="H334" s="81" t="s">
        <v>2795</v>
      </c>
      <c r="I334" s="85">
        <v>36446.199999999997</v>
      </c>
      <c r="J334" s="85">
        <v>105266.7</v>
      </c>
      <c r="K334" s="85">
        <v>43861.125</v>
      </c>
      <c r="L334" s="85">
        <v>64821</v>
      </c>
      <c r="M334" s="85">
        <v>20959.875</v>
      </c>
      <c r="N334" s="82">
        <v>47.786906970580439</v>
      </c>
      <c r="O334" s="81" t="s">
        <v>2896</v>
      </c>
    </row>
    <row r="335" spans="1:15" ht="23.25" hidden="1" customHeight="1">
      <c r="A335" s="80">
        <v>44255</v>
      </c>
      <c r="B335" s="81" t="s">
        <v>2915</v>
      </c>
      <c r="C335" s="81" t="s">
        <v>2019</v>
      </c>
      <c r="D335" s="81" t="s">
        <v>479</v>
      </c>
      <c r="E335" s="81" t="s">
        <v>480</v>
      </c>
      <c r="F335" s="81" t="s">
        <v>2895</v>
      </c>
      <c r="G335" s="87" t="s">
        <v>2865</v>
      </c>
      <c r="H335" s="81" t="s">
        <v>2796</v>
      </c>
      <c r="I335" s="85">
        <v>193085.67</v>
      </c>
      <c r="J335" s="85">
        <v>568170.81000000006</v>
      </c>
      <c r="K335" s="85">
        <v>236737.83749999999</v>
      </c>
      <c r="L335" s="85">
        <v>321688.37</v>
      </c>
      <c r="M335" s="85">
        <v>84950.532500000001</v>
      </c>
      <c r="N335" s="82">
        <v>35.883800155097724</v>
      </c>
      <c r="O335" s="81" t="s">
        <v>2896</v>
      </c>
    </row>
    <row r="336" spans="1:15" ht="23.25" hidden="1" customHeight="1">
      <c r="A336" s="80">
        <v>44255</v>
      </c>
      <c r="B336" s="81" t="s">
        <v>2915</v>
      </c>
      <c r="C336" s="81" t="s">
        <v>2019</v>
      </c>
      <c r="D336" s="81" t="s">
        <v>479</v>
      </c>
      <c r="E336" s="81" t="s">
        <v>480</v>
      </c>
      <c r="F336" s="81" t="s">
        <v>2895</v>
      </c>
      <c r="G336" s="87" t="s">
        <v>2797</v>
      </c>
      <c r="H336" s="81" t="s">
        <v>2798</v>
      </c>
      <c r="I336" s="85">
        <v>2050943.34</v>
      </c>
      <c r="J336" s="85">
        <v>5956052.6699999999</v>
      </c>
      <c r="K336" s="85">
        <v>2481688.6124999998</v>
      </c>
      <c r="L336" s="85">
        <v>2778394.21</v>
      </c>
      <c r="M336" s="85">
        <v>296705.59749999997</v>
      </c>
      <c r="N336" s="82">
        <v>11.955794776408517</v>
      </c>
      <c r="O336" s="81" t="s">
        <v>2896</v>
      </c>
    </row>
    <row r="337" spans="1:15" ht="23.25" hidden="1" customHeight="1">
      <c r="A337" s="80">
        <v>44255</v>
      </c>
      <c r="B337" s="81" t="s">
        <v>2915</v>
      </c>
      <c r="C337" s="81" t="s">
        <v>2019</v>
      </c>
      <c r="D337" s="81" t="s">
        <v>479</v>
      </c>
      <c r="E337" s="81" t="s">
        <v>480</v>
      </c>
      <c r="F337" s="81" t="s">
        <v>2895</v>
      </c>
      <c r="G337" s="87" t="s">
        <v>2799</v>
      </c>
      <c r="H337" s="81" t="s">
        <v>2800</v>
      </c>
      <c r="I337" s="85">
        <v>893948.18</v>
      </c>
      <c r="J337" s="85">
        <v>2438798.85</v>
      </c>
      <c r="K337" s="85">
        <v>1016166.1875</v>
      </c>
      <c r="L337" s="85">
        <v>1232299.5499999998</v>
      </c>
      <c r="M337" s="85">
        <v>216133.36249999999</v>
      </c>
      <c r="N337" s="82">
        <v>21.269489691616016</v>
      </c>
      <c r="O337" s="81" t="s">
        <v>2896</v>
      </c>
    </row>
    <row r="338" spans="1:15" ht="23.25" hidden="1" customHeight="1">
      <c r="A338" s="80">
        <v>44255</v>
      </c>
      <c r="B338" s="81" t="s">
        <v>2915</v>
      </c>
      <c r="C338" s="81" t="s">
        <v>2019</v>
      </c>
      <c r="D338" s="81" t="s">
        <v>479</v>
      </c>
      <c r="E338" s="81" t="s">
        <v>480</v>
      </c>
      <c r="F338" s="81" t="s">
        <v>2895</v>
      </c>
      <c r="G338" s="87" t="s">
        <v>2801</v>
      </c>
      <c r="H338" s="81" t="s">
        <v>2802</v>
      </c>
      <c r="I338" s="85">
        <v>611455.1</v>
      </c>
      <c r="J338" s="85">
        <v>2173319.2000000002</v>
      </c>
      <c r="K338" s="85">
        <v>905549.66666666674</v>
      </c>
      <c r="L338" s="85">
        <v>492250</v>
      </c>
      <c r="M338" s="85">
        <v>-413299.66666666669</v>
      </c>
      <c r="N338" s="82">
        <v>-45.640750792612515</v>
      </c>
      <c r="O338" s="81" t="s">
        <v>2897</v>
      </c>
    </row>
    <row r="339" spans="1:15" ht="23.25" hidden="1" customHeight="1">
      <c r="A339" s="80">
        <v>44255</v>
      </c>
      <c r="B339" s="81" t="s">
        <v>2915</v>
      </c>
      <c r="C339" s="81" t="s">
        <v>2019</v>
      </c>
      <c r="D339" s="81" t="s">
        <v>479</v>
      </c>
      <c r="E339" s="81" t="s">
        <v>480</v>
      </c>
      <c r="F339" s="81" t="s">
        <v>2895</v>
      </c>
      <c r="G339" s="87" t="s">
        <v>2803</v>
      </c>
      <c r="H339" s="81" t="s">
        <v>2804</v>
      </c>
      <c r="I339" s="85">
        <v>4674601.97</v>
      </c>
      <c r="J339" s="85">
        <v>13751215.42</v>
      </c>
      <c r="K339" s="85">
        <v>5729673.0916666659</v>
      </c>
      <c r="L339" s="85">
        <v>5267218.6800000006</v>
      </c>
      <c r="M339" s="85">
        <v>-462454.41166666668</v>
      </c>
      <c r="N339" s="82">
        <v>-8.0712181003706505</v>
      </c>
      <c r="O339" s="81" t="s">
        <v>2897</v>
      </c>
    </row>
    <row r="340" spans="1:15" ht="23.25" hidden="1" customHeight="1">
      <c r="A340" s="80">
        <v>44255</v>
      </c>
      <c r="B340" s="81" t="s">
        <v>2915</v>
      </c>
      <c r="C340" s="81" t="s">
        <v>2019</v>
      </c>
      <c r="D340" s="81" t="s">
        <v>479</v>
      </c>
      <c r="E340" s="81" t="s">
        <v>480</v>
      </c>
      <c r="F340" s="81" t="s">
        <v>2895</v>
      </c>
      <c r="G340" s="87" t="s">
        <v>2805</v>
      </c>
      <c r="H340" s="81" t="s">
        <v>2806</v>
      </c>
      <c r="I340" s="85">
        <v>16631710.779999999</v>
      </c>
      <c r="J340" s="85">
        <v>46389838.659999996</v>
      </c>
      <c r="K340" s="85">
        <v>19329099.441666666</v>
      </c>
      <c r="L340" s="85">
        <v>20119277.550000001</v>
      </c>
      <c r="M340" s="85">
        <v>790178.1083333334</v>
      </c>
      <c r="N340" s="82">
        <v>4.0880234007694654</v>
      </c>
      <c r="O340" s="81" t="s">
        <v>2896</v>
      </c>
    </row>
    <row r="341" spans="1:15" ht="23.25" hidden="1" customHeight="1">
      <c r="A341" s="80">
        <v>44255</v>
      </c>
      <c r="B341" s="81" t="s">
        <v>2915</v>
      </c>
      <c r="C341" s="81" t="s">
        <v>2019</v>
      </c>
      <c r="D341" s="81" t="s">
        <v>479</v>
      </c>
      <c r="E341" s="81" t="s">
        <v>480</v>
      </c>
      <c r="F341" s="81" t="s">
        <v>2895</v>
      </c>
      <c r="G341" s="87" t="s">
        <v>2807</v>
      </c>
      <c r="H341" s="81" t="s">
        <v>2808</v>
      </c>
      <c r="I341" s="85">
        <v>4818723.7699999996</v>
      </c>
      <c r="J341" s="85">
        <v>22467506.539999999</v>
      </c>
      <c r="K341" s="85">
        <v>9361461.0583333336</v>
      </c>
      <c r="L341" s="85">
        <v>11284443.6</v>
      </c>
      <c r="M341" s="85">
        <v>1922982.5416666665</v>
      </c>
      <c r="N341" s="82">
        <v>20.541478832034201</v>
      </c>
      <c r="O341" s="81" t="s">
        <v>2896</v>
      </c>
    </row>
    <row r="342" spans="1:15" ht="23.25" hidden="1" customHeight="1">
      <c r="A342" s="80">
        <v>44255</v>
      </c>
      <c r="B342" s="81" t="s">
        <v>2915</v>
      </c>
      <c r="C342" s="81" t="s">
        <v>2019</v>
      </c>
      <c r="D342" s="81" t="s">
        <v>479</v>
      </c>
      <c r="E342" s="81" t="s">
        <v>480</v>
      </c>
      <c r="F342" s="81" t="s">
        <v>2895</v>
      </c>
      <c r="G342" s="87" t="s">
        <v>2870</v>
      </c>
      <c r="H342" s="81" t="s">
        <v>2871</v>
      </c>
      <c r="I342" s="85">
        <v>0</v>
      </c>
      <c r="J342" s="86"/>
      <c r="K342" s="86"/>
      <c r="L342" s="85">
        <v>0</v>
      </c>
      <c r="M342" s="86"/>
      <c r="N342" s="83"/>
      <c r="O342" s="81" t="s">
        <v>2901</v>
      </c>
    </row>
    <row r="343" spans="1:15" ht="23.25" hidden="1" customHeight="1">
      <c r="A343" s="80">
        <v>44255</v>
      </c>
      <c r="B343" s="81" t="s">
        <v>2915</v>
      </c>
      <c r="C343" s="81" t="s">
        <v>2019</v>
      </c>
      <c r="D343" s="81" t="s">
        <v>479</v>
      </c>
      <c r="E343" s="81" t="s">
        <v>480</v>
      </c>
      <c r="F343" s="81" t="s">
        <v>2895</v>
      </c>
      <c r="G343" s="87" t="s">
        <v>2809</v>
      </c>
      <c r="H343" s="81" t="s">
        <v>2810</v>
      </c>
      <c r="I343" s="85">
        <v>7100850.7800000003</v>
      </c>
      <c r="J343" s="85">
        <v>64586980</v>
      </c>
      <c r="K343" s="85">
        <v>26911241.666666668</v>
      </c>
      <c r="L343" s="85">
        <v>14357580</v>
      </c>
      <c r="M343" s="85">
        <v>-12553661.666666668</v>
      </c>
      <c r="N343" s="82">
        <v>-46.648392601728702</v>
      </c>
      <c r="O343" s="81" t="s">
        <v>2897</v>
      </c>
    </row>
    <row r="344" spans="1:15" ht="23.25" hidden="1" customHeight="1">
      <c r="A344" s="80">
        <v>44255</v>
      </c>
      <c r="B344" s="81" t="s">
        <v>2915</v>
      </c>
      <c r="C344" s="81" t="s">
        <v>2019</v>
      </c>
      <c r="D344" s="81" t="s">
        <v>479</v>
      </c>
      <c r="E344" s="81" t="s">
        <v>480</v>
      </c>
      <c r="F344" s="81" t="s">
        <v>2895</v>
      </c>
      <c r="G344" s="89" t="s">
        <v>2812</v>
      </c>
      <c r="H344" s="81" t="s">
        <v>2813</v>
      </c>
      <c r="I344" s="85">
        <v>6244574</v>
      </c>
      <c r="J344" s="85">
        <v>11425492.27</v>
      </c>
      <c r="K344" s="85">
        <v>4760621.7791666668</v>
      </c>
      <c r="L344" s="85">
        <v>4668909.16</v>
      </c>
      <c r="M344" s="85">
        <v>-91712.619166666656</v>
      </c>
      <c r="N344" s="82">
        <v>-1.9264840481135785</v>
      </c>
      <c r="O344" s="81" t="s">
        <v>2896</v>
      </c>
    </row>
    <row r="345" spans="1:15" ht="23.25" hidden="1" customHeight="1">
      <c r="A345" s="80">
        <v>44255</v>
      </c>
      <c r="B345" s="81" t="s">
        <v>2915</v>
      </c>
      <c r="C345" s="81" t="s">
        <v>2019</v>
      </c>
      <c r="D345" s="81" t="s">
        <v>479</v>
      </c>
      <c r="E345" s="81" t="s">
        <v>480</v>
      </c>
      <c r="F345" s="81" t="s">
        <v>2895</v>
      </c>
      <c r="G345" s="89" t="s">
        <v>2814</v>
      </c>
      <c r="H345" s="81" t="s">
        <v>2815</v>
      </c>
      <c r="I345" s="85">
        <v>2497382.81</v>
      </c>
      <c r="J345" s="85">
        <v>4433191.1500000004</v>
      </c>
      <c r="K345" s="85">
        <v>1847162.9791666667</v>
      </c>
      <c r="L345" s="85">
        <v>2226590.9</v>
      </c>
      <c r="M345" s="85">
        <v>379427.92083333334</v>
      </c>
      <c r="N345" s="82">
        <v>20.541117655168105</v>
      </c>
      <c r="O345" s="81" t="s">
        <v>2897</v>
      </c>
    </row>
    <row r="346" spans="1:15" ht="23.25" hidden="1" customHeight="1">
      <c r="A346" s="80">
        <v>44255</v>
      </c>
      <c r="B346" s="81" t="s">
        <v>2915</v>
      </c>
      <c r="C346" s="81" t="s">
        <v>2019</v>
      </c>
      <c r="D346" s="81" t="s">
        <v>479</v>
      </c>
      <c r="E346" s="81" t="s">
        <v>480</v>
      </c>
      <c r="F346" s="81" t="s">
        <v>2895</v>
      </c>
      <c r="G346" s="89" t="s">
        <v>2816</v>
      </c>
      <c r="H346" s="81" t="s">
        <v>2817</v>
      </c>
      <c r="I346" s="85">
        <v>499989.11</v>
      </c>
      <c r="J346" s="85">
        <v>1274054.8</v>
      </c>
      <c r="K346" s="85">
        <v>530856.16666666674</v>
      </c>
      <c r="L346" s="85">
        <v>319256.40999999997</v>
      </c>
      <c r="M346" s="85">
        <v>-211599.75666666671</v>
      </c>
      <c r="N346" s="82">
        <v>-39.860092046276186</v>
      </c>
      <c r="O346" s="81" t="s">
        <v>2896</v>
      </c>
    </row>
    <row r="347" spans="1:15" ht="23.25" hidden="1" customHeight="1">
      <c r="A347" s="80">
        <v>44255</v>
      </c>
      <c r="B347" s="81" t="s">
        <v>2915</v>
      </c>
      <c r="C347" s="81" t="s">
        <v>2019</v>
      </c>
      <c r="D347" s="81" t="s">
        <v>479</v>
      </c>
      <c r="E347" s="81" t="s">
        <v>480</v>
      </c>
      <c r="F347" s="81" t="s">
        <v>2895</v>
      </c>
      <c r="G347" s="89" t="s">
        <v>2818</v>
      </c>
      <c r="H347" s="81" t="s">
        <v>2819</v>
      </c>
      <c r="I347" s="85">
        <v>1939834.27</v>
      </c>
      <c r="J347" s="85">
        <v>7111690</v>
      </c>
      <c r="K347" s="85">
        <v>2963204.1666666665</v>
      </c>
      <c r="L347" s="85">
        <v>2069160.5</v>
      </c>
      <c r="M347" s="85">
        <v>-894043.66666666674</v>
      </c>
      <c r="N347" s="82">
        <v>-30.171517599895385</v>
      </c>
      <c r="O347" s="81" t="s">
        <v>2896</v>
      </c>
    </row>
    <row r="348" spans="1:15" ht="23.25" hidden="1" customHeight="1">
      <c r="A348" s="80">
        <v>44255</v>
      </c>
      <c r="B348" s="81" t="s">
        <v>2915</v>
      </c>
      <c r="C348" s="81" t="s">
        <v>2019</v>
      </c>
      <c r="D348" s="81" t="s">
        <v>479</v>
      </c>
      <c r="E348" s="81" t="s">
        <v>480</v>
      </c>
      <c r="F348" s="81" t="s">
        <v>2895</v>
      </c>
      <c r="G348" s="89" t="s">
        <v>2820</v>
      </c>
      <c r="H348" s="81" t="s">
        <v>2821</v>
      </c>
      <c r="I348" s="85">
        <v>22939900.57</v>
      </c>
      <c r="J348" s="85">
        <v>46389838.659999996</v>
      </c>
      <c r="K348" s="85">
        <v>19329099.441666666</v>
      </c>
      <c r="L348" s="85">
        <v>20121951.550000001</v>
      </c>
      <c r="M348" s="85">
        <v>792852.10833333328</v>
      </c>
      <c r="N348" s="82">
        <v>4.1018574648347359</v>
      </c>
      <c r="O348" s="81" t="s">
        <v>2897</v>
      </c>
    </row>
    <row r="349" spans="1:15" ht="23.25" hidden="1" customHeight="1">
      <c r="A349" s="80">
        <v>44255</v>
      </c>
      <c r="B349" s="81" t="s">
        <v>2915</v>
      </c>
      <c r="C349" s="81" t="s">
        <v>2019</v>
      </c>
      <c r="D349" s="81" t="s">
        <v>479</v>
      </c>
      <c r="E349" s="81" t="s">
        <v>480</v>
      </c>
      <c r="F349" s="81" t="s">
        <v>2895</v>
      </c>
      <c r="G349" s="89" t="s">
        <v>2822</v>
      </c>
      <c r="H349" s="81" t="s">
        <v>2846</v>
      </c>
      <c r="I349" s="85">
        <v>8548665.7899999991</v>
      </c>
      <c r="J349" s="85">
        <v>11225235.17</v>
      </c>
      <c r="K349" s="85">
        <v>4677181.3208333338</v>
      </c>
      <c r="L349" s="85">
        <v>4660600.5600000005</v>
      </c>
      <c r="M349" s="85">
        <v>-16580.760833333334</v>
      </c>
      <c r="N349" s="82">
        <v>-0.35450327229090917</v>
      </c>
      <c r="O349" s="81" t="s">
        <v>2896</v>
      </c>
    </row>
    <row r="350" spans="1:15" ht="23.25" hidden="1" customHeight="1">
      <c r="A350" s="80">
        <v>44255</v>
      </c>
      <c r="B350" s="81" t="s">
        <v>2915</v>
      </c>
      <c r="C350" s="81" t="s">
        <v>2019</v>
      </c>
      <c r="D350" s="81" t="s">
        <v>479</v>
      </c>
      <c r="E350" s="81" t="s">
        <v>480</v>
      </c>
      <c r="F350" s="81" t="s">
        <v>2895</v>
      </c>
      <c r="G350" s="89" t="s">
        <v>2823</v>
      </c>
      <c r="H350" s="81" t="s">
        <v>2824</v>
      </c>
      <c r="I350" s="85">
        <v>10975495.26</v>
      </c>
      <c r="J350" s="85">
        <v>21014758.010000002</v>
      </c>
      <c r="K350" s="85">
        <v>8756149.1708333325</v>
      </c>
      <c r="L350" s="85">
        <v>8618606.25</v>
      </c>
      <c r="M350" s="85">
        <v>-137542.92083333334</v>
      </c>
      <c r="N350" s="82">
        <v>-1.5708151854183545</v>
      </c>
      <c r="O350" s="81" t="s">
        <v>2896</v>
      </c>
    </row>
    <row r="351" spans="1:15" ht="23.25" hidden="1" customHeight="1">
      <c r="A351" s="80">
        <v>44255</v>
      </c>
      <c r="B351" s="81" t="s">
        <v>2915</v>
      </c>
      <c r="C351" s="81" t="s">
        <v>2019</v>
      </c>
      <c r="D351" s="81" t="s">
        <v>479</v>
      </c>
      <c r="E351" s="81" t="s">
        <v>480</v>
      </c>
      <c r="F351" s="81" t="s">
        <v>2895</v>
      </c>
      <c r="G351" s="89" t="s">
        <v>2825</v>
      </c>
      <c r="H351" s="81" t="s">
        <v>2826</v>
      </c>
      <c r="I351" s="85">
        <v>1594533.46</v>
      </c>
      <c r="J351" s="85">
        <v>3332653.57</v>
      </c>
      <c r="K351" s="85">
        <v>1388605.6541666666</v>
      </c>
      <c r="L351" s="85">
        <v>1208703.1000000001</v>
      </c>
      <c r="M351" s="85">
        <v>-179902.55416666667</v>
      </c>
      <c r="N351" s="82">
        <v>-12.955625927839838</v>
      </c>
      <c r="O351" s="81" t="s">
        <v>2896</v>
      </c>
    </row>
    <row r="352" spans="1:15" ht="23.25" hidden="1" customHeight="1">
      <c r="A352" s="80">
        <v>44255</v>
      </c>
      <c r="B352" s="81" t="s">
        <v>2915</v>
      </c>
      <c r="C352" s="81" t="s">
        <v>2019</v>
      </c>
      <c r="D352" s="81" t="s">
        <v>479</v>
      </c>
      <c r="E352" s="81" t="s">
        <v>480</v>
      </c>
      <c r="F352" s="81" t="s">
        <v>2895</v>
      </c>
      <c r="G352" s="89" t="s">
        <v>2827</v>
      </c>
      <c r="H352" s="81" t="s">
        <v>2828</v>
      </c>
      <c r="I352" s="85">
        <v>3223334.96</v>
      </c>
      <c r="J352" s="85">
        <v>6050725.4000000004</v>
      </c>
      <c r="K352" s="85">
        <v>2521135.5833333335</v>
      </c>
      <c r="L352" s="85">
        <v>3292917.16</v>
      </c>
      <c r="M352" s="85">
        <v>771781.57666666678</v>
      </c>
      <c r="N352" s="82">
        <v>30.612458202119036</v>
      </c>
      <c r="O352" s="81" t="s">
        <v>2897</v>
      </c>
    </row>
    <row r="353" spans="1:15" ht="23.25" hidden="1" customHeight="1">
      <c r="A353" s="80">
        <v>44255</v>
      </c>
      <c r="B353" s="81" t="s">
        <v>2915</v>
      </c>
      <c r="C353" s="81" t="s">
        <v>2019</v>
      </c>
      <c r="D353" s="81" t="s">
        <v>479</v>
      </c>
      <c r="E353" s="81" t="s">
        <v>480</v>
      </c>
      <c r="F353" s="81" t="s">
        <v>2895</v>
      </c>
      <c r="G353" s="89" t="s">
        <v>2829</v>
      </c>
      <c r="H353" s="81" t="s">
        <v>2830</v>
      </c>
      <c r="I353" s="85">
        <v>2174228.08</v>
      </c>
      <c r="J353" s="85">
        <v>4250818.87</v>
      </c>
      <c r="K353" s="85">
        <v>1771174.5291666666</v>
      </c>
      <c r="L353" s="85">
        <v>1674724.3299999998</v>
      </c>
      <c r="M353" s="85">
        <v>-96450.199166666673</v>
      </c>
      <c r="N353" s="82">
        <v>-5.4455502593550875</v>
      </c>
      <c r="O353" s="81" t="s">
        <v>2896</v>
      </c>
    </row>
    <row r="354" spans="1:15" ht="23.25" hidden="1" customHeight="1">
      <c r="A354" s="80">
        <v>44255</v>
      </c>
      <c r="B354" s="81" t="s">
        <v>2915</v>
      </c>
      <c r="C354" s="81" t="s">
        <v>2019</v>
      </c>
      <c r="D354" s="81" t="s">
        <v>479</v>
      </c>
      <c r="E354" s="81" t="s">
        <v>480</v>
      </c>
      <c r="F354" s="81" t="s">
        <v>2895</v>
      </c>
      <c r="G354" s="89" t="s">
        <v>2831</v>
      </c>
      <c r="H354" s="81" t="s">
        <v>2832</v>
      </c>
      <c r="I354" s="85">
        <v>2906071.72</v>
      </c>
      <c r="J354" s="85">
        <v>5245345.12</v>
      </c>
      <c r="K354" s="85">
        <v>2185560.4666666668</v>
      </c>
      <c r="L354" s="85">
        <v>2880035.4</v>
      </c>
      <c r="M354" s="85">
        <v>694474.93333333335</v>
      </c>
      <c r="N354" s="82">
        <v>31.775599162100509</v>
      </c>
      <c r="O354" s="81" t="s">
        <v>2897</v>
      </c>
    </row>
    <row r="355" spans="1:15" ht="23.25" hidden="1" customHeight="1">
      <c r="A355" s="80">
        <v>44255</v>
      </c>
      <c r="B355" s="81" t="s">
        <v>2915</v>
      </c>
      <c r="C355" s="81" t="s">
        <v>2019</v>
      </c>
      <c r="D355" s="81" t="s">
        <v>479</v>
      </c>
      <c r="E355" s="81" t="s">
        <v>480</v>
      </c>
      <c r="F355" s="81" t="s">
        <v>2895</v>
      </c>
      <c r="G355" s="89" t="s">
        <v>2833</v>
      </c>
      <c r="H355" s="81" t="s">
        <v>2834</v>
      </c>
      <c r="I355" s="85">
        <v>8381076.0499999998</v>
      </c>
      <c r="J355" s="85">
        <v>16102671.92</v>
      </c>
      <c r="K355" s="85">
        <v>6709446.6333333338</v>
      </c>
      <c r="L355" s="85">
        <v>4182424.3400000008</v>
      </c>
      <c r="M355" s="85">
        <v>-2527022.2933333335</v>
      </c>
      <c r="N355" s="82">
        <v>-37.663646965739083</v>
      </c>
      <c r="O355" s="81" t="s">
        <v>2896</v>
      </c>
    </row>
    <row r="356" spans="1:15" ht="23.25" hidden="1" customHeight="1">
      <c r="A356" s="80">
        <v>44255</v>
      </c>
      <c r="B356" s="81" t="s">
        <v>2915</v>
      </c>
      <c r="C356" s="81" t="s">
        <v>2019</v>
      </c>
      <c r="D356" s="81" t="s">
        <v>479</v>
      </c>
      <c r="E356" s="81" t="s">
        <v>480</v>
      </c>
      <c r="F356" s="81" t="s">
        <v>2895</v>
      </c>
      <c r="G356" s="89" t="s">
        <v>2835</v>
      </c>
      <c r="H356" s="81" t="s">
        <v>2836</v>
      </c>
      <c r="I356" s="85">
        <v>709247.75</v>
      </c>
      <c r="J356" s="85">
        <v>517354.26</v>
      </c>
      <c r="K356" s="85">
        <v>215564.27499999999</v>
      </c>
      <c r="L356" s="85">
        <v>208306.03</v>
      </c>
      <c r="M356" s="85">
        <v>-7258.2449999999999</v>
      </c>
      <c r="N356" s="82">
        <v>-3.3670908595591733</v>
      </c>
      <c r="O356" s="81" t="s">
        <v>2896</v>
      </c>
    </row>
    <row r="357" spans="1:15" ht="23.25" hidden="1" customHeight="1">
      <c r="A357" s="80">
        <v>44255</v>
      </c>
      <c r="B357" s="81" t="s">
        <v>2915</v>
      </c>
      <c r="C357" s="81" t="s">
        <v>2019</v>
      </c>
      <c r="D357" s="81" t="s">
        <v>479</v>
      </c>
      <c r="E357" s="81" t="s">
        <v>480</v>
      </c>
      <c r="F357" s="81" t="s">
        <v>2895</v>
      </c>
      <c r="G357" s="89" t="s">
        <v>2837</v>
      </c>
      <c r="H357" s="81" t="s">
        <v>2838</v>
      </c>
      <c r="I357" s="85">
        <v>8277856.1699999999</v>
      </c>
      <c r="J357" s="85">
        <v>16915645.879999999</v>
      </c>
      <c r="K357" s="85">
        <v>7048185.7833333332</v>
      </c>
      <c r="L357" s="85">
        <v>5823873.5699999994</v>
      </c>
      <c r="M357" s="85">
        <v>-1224312.2133333331</v>
      </c>
      <c r="N357" s="82">
        <v>-17.37060076124034</v>
      </c>
      <c r="O357" s="81" t="s">
        <v>2896</v>
      </c>
    </row>
    <row r="358" spans="1:15" ht="23.25" hidden="1" customHeight="1">
      <c r="A358" s="80">
        <v>44255</v>
      </c>
      <c r="B358" s="81" t="s">
        <v>2915</v>
      </c>
      <c r="C358" s="81" t="s">
        <v>2019</v>
      </c>
      <c r="D358" s="81" t="s">
        <v>479</v>
      </c>
      <c r="E358" s="81" t="s">
        <v>480</v>
      </c>
      <c r="F358" s="81" t="s">
        <v>2895</v>
      </c>
      <c r="G358" s="89" t="s">
        <v>2872</v>
      </c>
      <c r="H358" s="81" t="s">
        <v>2873</v>
      </c>
      <c r="I358" s="85">
        <v>0</v>
      </c>
      <c r="J358" s="86"/>
      <c r="K358" s="86"/>
      <c r="L358" s="85">
        <v>0</v>
      </c>
      <c r="M358" s="86"/>
      <c r="N358" s="83"/>
      <c r="O358" s="81" t="s">
        <v>2901</v>
      </c>
    </row>
    <row r="359" spans="1:15" ht="23.25" hidden="1" customHeight="1">
      <c r="A359" s="80">
        <v>44255</v>
      </c>
      <c r="B359" s="81" t="s">
        <v>2915</v>
      </c>
      <c r="C359" s="81" t="s">
        <v>2019</v>
      </c>
      <c r="D359" s="81" t="s">
        <v>479</v>
      </c>
      <c r="E359" s="81" t="s">
        <v>480</v>
      </c>
      <c r="F359" s="81" t="s">
        <v>1944</v>
      </c>
      <c r="G359" s="90" t="s">
        <v>2852</v>
      </c>
      <c r="H359" s="81" t="s">
        <v>2898</v>
      </c>
      <c r="I359" s="85">
        <v>52372967.990000002</v>
      </c>
      <c r="J359" s="85">
        <v>52372967.990000002</v>
      </c>
      <c r="K359" s="85">
        <v>21822069.995833334</v>
      </c>
      <c r="L359" s="85">
        <v>76364145.020000011</v>
      </c>
      <c r="M359" s="85">
        <v>54542075.024166673</v>
      </c>
      <c r="N359" s="82">
        <v>249.93996918981944</v>
      </c>
      <c r="O359" s="81" t="s">
        <v>2896</v>
      </c>
    </row>
    <row r="360" spans="1:15" ht="23.25" hidden="1" customHeight="1">
      <c r="A360" s="80">
        <v>44255</v>
      </c>
      <c r="B360" s="81" t="s">
        <v>2915</v>
      </c>
      <c r="C360" s="81" t="s">
        <v>2019</v>
      </c>
      <c r="D360" s="81" t="s">
        <v>479</v>
      </c>
      <c r="E360" s="81" t="s">
        <v>480</v>
      </c>
      <c r="F360" s="81" t="s">
        <v>1944</v>
      </c>
      <c r="G360" s="90" t="s">
        <v>2853</v>
      </c>
      <c r="H360" s="81" t="s">
        <v>2899</v>
      </c>
      <c r="I360" s="85">
        <v>49327094.710000001</v>
      </c>
      <c r="J360" s="85">
        <v>49327094.710000001</v>
      </c>
      <c r="K360" s="85">
        <v>20552956.129166666</v>
      </c>
      <c r="L360" s="85">
        <v>69613299.169999987</v>
      </c>
      <c r="M360" s="85">
        <v>49060343.040833332</v>
      </c>
      <c r="N360" s="82">
        <v>238.70212504960236</v>
      </c>
      <c r="O360" s="81" t="s">
        <v>2896</v>
      </c>
    </row>
    <row r="361" spans="1:15" ht="23.25" hidden="1" customHeight="1">
      <c r="A361" s="80">
        <v>44255</v>
      </c>
      <c r="B361" s="81" t="s">
        <v>2915</v>
      </c>
      <c r="C361" s="81" t="s">
        <v>2019</v>
      </c>
      <c r="D361" s="81" t="s">
        <v>479</v>
      </c>
      <c r="E361" s="81" t="s">
        <v>480</v>
      </c>
      <c r="F361" s="81" t="s">
        <v>1944</v>
      </c>
      <c r="G361" s="90" t="s">
        <v>2854</v>
      </c>
      <c r="H361" s="81" t="s">
        <v>2900</v>
      </c>
      <c r="I361" s="85">
        <v>21693918.300000001</v>
      </c>
      <c r="J361" s="85">
        <v>-21693918.300000001</v>
      </c>
      <c r="K361" s="85">
        <v>-9039132.625</v>
      </c>
      <c r="L361" s="85">
        <v>-19537152.870000005</v>
      </c>
      <c r="M361" s="85">
        <v>-10498020.244999999</v>
      </c>
      <c r="N361" s="82">
        <v>116.13968596903952</v>
      </c>
      <c r="O361" s="81" t="s">
        <v>2896</v>
      </c>
    </row>
    <row r="362" spans="1:15" ht="23.25" hidden="1" customHeight="1">
      <c r="A362" s="80">
        <v>44255</v>
      </c>
      <c r="B362" s="81" t="s">
        <v>2915</v>
      </c>
      <c r="C362" s="81" t="s">
        <v>2019</v>
      </c>
      <c r="D362" s="81" t="s">
        <v>481</v>
      </c>
      <c r="E362" s="81" t="s">
        <v>482</v>
      </c>
      <c r="F362" s="81" t="s">
        <v>2895</v>
      </c>
      <c r="G362" s="90" t="s">
        <v>2790</v>
      </c>
      <c r="H362" s="81" t="s">
        <v>2791</v>
      </c>
      <c r="I362" s="85">
        <v>7393811.3399999999</v>
      </c>
      <c r="J362" s="85">
        <v>20200000</v>
      </c>
      <c r="K362" s="85">
        <v>8416666.666666666</v>
      </c>
      <c r="L362" s="85">
        <v>12949046.519999992</v>
      </c>
      <c r="M362" s="85">
        <v>4532379.8533333335</v>
      </c>
      <c r="N362" s="82">
        <v>53.850057663366336</v>
      </c>
      <c r="O362" s="81" t="s">
        <v>2896</v>
      </c>
    </row>
    <row r="363" spans="1:15" ht="23.25" hidden="1" customHeight="1">
      <c r="A363" s="80">
        <v>44255</v>
      </c>
      <c r="B363" s="81" t="s">
        <v>2915</v>
      </c>
      <c r="C363" s="81" t="s">
        <v>2019</v>
      </c>
      <c r="D363" s="81" t="s">
        <v>481</v>
      </c>
      <c r="E363" s="81" t="s">
        <v>482</v>
      </c>
      <c r="F363" s="81" t="s">
        <v>2895</v>
      </c>
      <c r="G363" s="90" t="s">
        <v>2792</v>
      </c>
      <c r="H363" s="81" t="s">
        <v>2793</v>
      </c>
      <c r="I363" s="85">
        <v>6550.02</v>
      </c>
      <c r="J363" s="85">
        <v>17200</v>
      </c>
      <c r="K363" s="85">
        <v>7166.6666666666661</v>
      </c>
      <c r="L363" s="85">
        <v>20950</v>
      </c>
      <c r="M363" s="85">
        <v>13783.333333333332</v>
      </c>
      <c r="N363" s="82">
        <v>192.32558139534882</v>
      </c>
      <c r="O363" s="81" t="s">
        <v>2896</v>
      </c>
    </row>
    <row r="364" spans="1:15" ht="23.25" hidden="1" customHeight="1">
      <c r="A364" s="80">
        <v>44255</v>
      </c>
      <c r="B364" s="81" t="s">
        <v>2915</v>
      </c>
      <c r="C364" s="81" t="s">
        <v>2019</v>
      </c>
      <c r="D364" s="81" t="s">
        <v>481</v>
      </c>
      <c r="E364" s="81" t="s">
        <v>482</v>
      </c>
      <c r="F364" s="81" t="s">
        <v>2895</v>
      </c>
      <c r="G364" s="90" t="s">
        <v>2794</v>
      </c>
      <c r="H364" s="81" t="s">
        <v>2795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3"/>
      <c r="O364" s="81" t="s">
        <v>2896</v>
      </c>
    </row>
    <row r="365" spans="1:15" ht="23.25" hidden="1" customHeight="1">
      <c r="A365" s="80">
        <v>44255</v>
      </c>
      <c r="B365" s="81" t="s">
        <v>2915</v>
      </c>
      <c r="C365" s="81" t="s">
        <v>2019</v>
      </c>
      <c r="D365" s="81" t="s">
        <v>481</v>
      </c>
      <c r="E365" s="81" t="s">
        <v>482</v>
      </c>
      <c r="F365" s="81" t="s">
        <v>2895</v>
      </c>
      <c r="G365" s="90" t="s">
        <v>2865</v>
      </c>
      <c r="H365" s="81" t="s">
        <v>2796</v>
      </c>
      <c r="I365" s="85">
        <v>78681.759999999995</v>
      </c>
      <c r="J365" s="85">
        <v>230000</v>
      </c>
      <c r="K365" s="85">
        <v>95833.333333333343</v>
      </c>
      <c r="L365" s="85">
        <v>66600.75</v>
      </c>
      <c r="M365" s="85">
        <v>-29232.583333333332</v>
      </c>
      <c r="N365" s="82">
        <v>-30.503565217391305</v>
      </c>
      <c r="O365" s="81" t="s">
        <v>2897</v>
      </c>
    </row>
    <row r="366" spans="1:15" ht="23.25" hidden="1" customHeight="1">
      <c r="A366" s="80">
        <v>44255</v>
      </c>
      <c r="B366" s="81" t="s">
        <v>2915</v>
      </c>
      <c r="C366" s="81" t="s">
        <v>2019</v>
      </c>
      <c r="D366" s="81" t="s">
        <v>481</v>
      </c>
      <c r="E366" s="81" t="s">
        <v>482</v>
      </c>
      <c r="F366" s="81" t="s">
        <v>2895</v>
      </c>
      <c r="G366" s="90" t="s">
        <v>2797</v>
      </c>
      <c r="H366" s="81" t="s">
        <v>2798</v>
      </c>
      <c r="I366" s="85">
        <v>494318.23</v>
      </c>
      <c r="J366" s="85">
        <v>1600000</v>
      </c>
      <c r="K366" s="85">
        <v>666666.66666666674</v>
      </c>
      <c r="L366" s="85">
        <v>571696.61</v>
      </c>
      <c r="M366" s="85">
        <v>-94970.056666666685</v>
      </c>
      <c r="N366" s="82">
        <v>-14.2455085</v>
      </c>
      <c r="O366" s="81" t="s">
        <v>2897</v>
      </c>
    </row>
    <row r="367" spans="1:15" ht="23.25" hidden="1" customHeight="1">
      <c r="A367" s="80">
        <v>44255</v>
      </c>
      <c r="B367" s="81" t="s">
        <v>2915</v>
      </c>
      <c r="C367" s="81" t="s">
        <v>2019</v>
      </c>
      <c r="D367" s="81" t="s">
        <v>481</v>
      </c>
      <c r="E367" s="81" t="s">
        <v>482</v>
      </c>
      <c r="F367" s="81" t="s">
        <v>2895</v>
      </c>
      <c r="G367" s="90" t="s">
        <v>2799</v>
      </c>
      <c r="H367" s="81" t="s">
        <v>2800</v>
      </c>
      <c r="I367" s="85">
        <v>129905.78</v>
      </c>
      <c r="J367" s="85">
        <v>410000</v>
      </c>
      <c r="K367" s="85">
        <v>170833.33333333334</v>
      </c>
      <c r="L367" s="85">
        <v>210538.57</v>
      </c>
      <c r="M367" s="85">
        <v>39705.236666666671</v>
      </c>
      <c r="N367" s="82">
        <v>23.24208975609756</v>
      </c>
      <c r="O367" s="81" t="s">
        <v>2896</v>
      </c>
    </row>
    <row r="368" spans="1:15" ht="23.25" hidden="1" customHeight="1">
      <c r="A368" s="80">
        <v>44255</v>
      </c>
      <c r="B368" s="81" t="s">
        <v>2915</v>
      </c>
      <c r="C368" s="81" t="s">
        <v>2019</v>
      </c>
      <c r="D368" s="81" t="s">
        <v>481</v>
      </c>
      <c r="E368" s="81" t="s">
        <v>482</v>
      </c>
      <c r="F368" s="81" t="s">
        <v>2895</v>
      </c>
      <c r="G368" s="90" t="s">
        <v>2801</v>
      </c>
      <c r="H368" s="81" t="s">
        <v>2802</v>
      </c>
      <c r="I368" s="85">
        <v>0</v>
      </c>
      <c r="J368" s="85">
        <v>0</v>
      </c>
      <c r="K368" s="85">
        <v>0</v>
      </c>
      <c r="L368" s="85">
        <v>4310.6099999999997</v>
      </c>
      <c r="M368" s="85">
        <v>4310.6099999999997</v>
      </c>
      <c r="N368" s="83"/>
      <c r="O368" s="81" t="s">
        <v>2896</v>
      </c>
    </row>
    <row r="369" spans="1:15" ht="23.25" hidden="1" customHeight="1">
      <c r="A369" s="80">
        <v>44255</v>
      </c>
      <c r="B369" s="81" t="s">
        <v>2915</v>
      </c>
      <c r="C369" s="81" t="s">
        <v>2019</v>
      </c>
      <c r="D369" s="81" t="s">
        <v>481</v>
      </c>
      <c r="E369" s="81" t="s">
        <v>482</v>
      </c>
      <c r="F369" s="81" t="s">
        <v>2895</v>
      </c>
      <c r="G369" s="90" t="s">
        <v>2803</v>
      </c>
      <c r="H369" s="81" t="s">
        <v>2804</v>
      </c>
      <c r="I369" s="85">
        <v>430617.94</v>
      </c>
      <c r="J369" s="85">
        <v>1300000</v>
      </c>
      <c r="K369" s="85">
        <v>541666.66666666674</v>
      </c>
      <c r="L369" s="85">
        <v>500572</v>
      </c>
      <c r="M369" s="85">
        <v>-41094.666666666672</v>
      </c>
      <c r="N369" s="82">
        <v>-7.5867076923076926</v>
      </c>
      <c r="O369" s="81" t="s">
        <v>2897</v>
      </c>
    </row>
    <row r="370" spans="1:15" ht="23.25" hidden="1" customHeight="1">
      <c r="A370" s="80">
        <v>44255</v>
      </c>
      <c r="B370" s="81" t="s">
        <v>2915</v>
      </c>
      <c r="C370" s="81" t="s">
        <v>2019</v>
      </c>
      <c r="D370" s="81" t="s">
        <v>481</v>
      </c>
      <c r="E370" s="81" t="s">
        <v>482</v>
      </c>
      <c r="F370" s="81" t="s">
        <v>2895</v>
      </c>
      <c r="G370" s="90" t="s">
        <v>2805</v>
      </c>
      <c r="H370" s="81" t="s">
        <v>2806</v>
      </c>
      <c r="I370" s="85">
        <v>6557607.5599999996</v>
      </c>
      <c r="J370" s="85">
        <v>22055000</v>
      </c>
      <c r="K370" s="85">
        <v>9189583.333333334</v>
      </c>
      <c r="L370" s="85">
        <v>8942494.4000000004</v>
      </c>
      <c r="M370" s="85">
        <v>-247088.93333333332</v>
      </c>
      <c r="N370" s="82">
        <v>-2.6887936522330538</v>
      </c>
      <c r="O370" s="81" t="s">
        <v>2897</v>
      </c>
    </row>
    <row r="371" spans="1:15" ht="23.25" hidden="1" customHeight="1">
      <c r="A371" s="80">
        <v>44255</v>
      </c>
      <c r="B371" s="81" t="s">
        <v>2915</v>
      </c>
      <c r="C371" s="81" t="s">
        <v>2019</v>
      </c>
      <c r="D371" s="81" t="s">
        <v>481</v>
      </c>
      <c r="E371" s="81" t="s">
        <v>482</v>
      </c>
      <c r="F371" s="81" t="s">
        <v>2895</v>
      </c>
      <c r="G371" s="90" t="s">
        <v>2807</v>
      </c>
      <c r="H371" s="81" t="s">
        <v>2808</v>
      </c>
      <c r="I371" s="85">
        <v>1453348.17</v>
      </c>
      <c r="J371" s="85">
        <v>3800000</v>
      </c>
      <c r="K371" s="85">
        <v>1583333.3333333333</v>
      </c>
      <c r="L371" s="85">
        <v>1308309.8599999999</v>
      </c>
      <c r="M371" s="85">
        <v>-275023.47333333333</v>
      </c>
      <c r="N371" s="82">
        <v>-17.369903578947369</v>
      </c>
      <c r="O371" s="81" t="s">
        <v>2897</v>
      </c>
    </row>
    <row r="372" spans="1:15" ht="23.25" hidden="1" customHeight="1">
      <c r="A372" s="80">
        <v>44255</v>
      </c>
      <c r="B372" s="81" t="s">
        <v>2915</v>
      </c>
      <c r="C372" s="81" t="s">
        <v>2019</v>
      </c>
      <c r="D372" s="81" t="s">
        <v>481</v>
      </c>
      <c r="E372" s="81" t="s">
        <v>482</v>
      </c>
      <c r="F372" s="81" t="s">
        <v>2895</v>
      </c>
      <c r="G372" s="90" t="s">
        <v>2870</v>
      </c>
      <c r="H372" s="81" t="s">
        <v>2871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3"/>
      <c r="O372" s="81" t="s">
        <v>2896</v>
      </c>
    </row>
    <row r="373" spans="1:15" ht="23.25" hidden="1" customHeight="1">
      <c r="A373" s="80">
        <v>44255</v>
      </c>
      <c r="B373" s="81" t="s">
        <v>2915</v>
      </c>
      <c r="C373" s="81" t="s">
        <v>2019</v>
      </c>
      <c r="D373" s="81" t="s">
        <v>481</v>
      </c>
      <c r="E373" s="81" t="s">
        <v>482</v>
      </c>
      <c r="F373" s="81" t="s">
        <v>2895</v>
      </c>
      <c r="G373" s="90" t="s">
        <v>2809</v>
      </c>
      <c r="H373" s="81" t="s">
        <v>2810</v>
      </c>
      <c r="I373" s="85">
        <v>259275.85</v>
      </c>
      <c r="J373" s="85">
        <v>678864.41</v>
      </c>
      <c r="K373" s="85">
        <v>282860.17083333334</v>
      </c>
      <c r="L373" s="85">
        <v>848788.8</v>
      </c>
      <c r="M373" s="85">
        <v>565928.62916666677</v>
      </c>
      <c r="N373" s="82">
        <v>200.07363620667638</v>
      </c>
      <c r="O373" s="81" t="s">
        <v>2896</v>
      </c>
    </row>
    <row r="374" spans="1:15" ht="23.25" hidden="1" customHeight="1">
      <c r="A374" s="80">
        <v>44255</v>
      </c>
      <c r="B374" s="81" t="s">
        <v>2915</v>
      </c>
      <c r="C374" s="81" t="s">
        <v>2019</v>
      </c>
      <c r="D374" s="81" t="s">
        <v>481</v>
      </c>
      <c r="E374" s="81" t="s">
        <v>482</v>
      </c>
      <c r="F374" s="81" t="s">
        <v>2895</v>
      </c>
      <c r="G374" s="89" t="s">
        <v>2812</v>
      </c>
      <c r="H374" s="81" t="s">
        <v>2813</v>
      </c>
      <c r="I374" s="85">
        <v>871604.54</v>
      </c>
      <c r="J374" s="85">
        <v>3250000</v>
      </c>
      <c r="K374" s="85">
        <v>1354166.6666666667</v>
      </c>
      <c r="L374" s="85">
        <v>956884.72</v>
      </c>
      <c r="M374" s="85">
        <v>-397281.94666666671</v>
      </c>
      <c r="N374" s="82">
        <v>-29.337743753846155</v>
      </c>
      <c r="O374" s="81" t="s">
        <v>2896</v>
      </c>
    </row>
    <row r="375" spans="1:15" ht="23.25" hidden="1" customHeight="1">
      <c r="A375" s="80">
        <v>44255</v>
      </c>
      <c r="B375" s="81" t="s">
        <v>2915</v>
      </c>
      <c r="C375" s="81" t="s">
        <v>2019</v>
      </c>
      <c r="D375" s="81" t="s">
        <v>481</v>
      </c>
      <c r="E375" s="81" t="s">
        <v>482</v>
      </c>
      <c r="F375" s="81" t="s">
        <v>2895</v>
      </c>
      <c r="G375" s="89" t="s">
        <v>2814</v>
      </c>
      <c r="H375" s="81" t="s">
        <v>2815</v>
      </c>
      <c r="I375" s="85">
        <v>147307.38</v>
      </c>
      <c r="J375" s="85">
        <v>852000</v>
      </c>
      <c r="K375" s="85">
        <v>355000</v>
      </c>
      <c r="L375" s="85">
        <v>184193.3</v>
      </c>
      <c r="M375" s="85">
        <v>-170806.7</v>
      </c>
      <c r="N375" s="82">
        <v>-48.114563380281695</v>
      </c>
      <c r="O375" s="81" t="s">
        <v>2896</v>
      </c>
    </row>
    <row r="376" spans="1:15" ht="23.25" hidden="1" customHeight="1">
      <c r="A376" s="80">
        <v>44255</v>
      </c>
      <c r="B376" s="81" t="s">
        <v>2915</v>
      </c>
      <c r="C376" s="81" t="s">
        <v>2019</v>
      </c>
      <c r="D376" s="81" t="s">
        <v>481</v>
      </c>
      <c r="E376" s="81" t="s">
        <v>482</v>
      </c>
      <c r="F376" s="81" t="s">
        <v>2895</v>
      </c>
      <c r="G376" s="89" t="s">
        <v>2816</v>
      </c>
      <c r="H376" s="81" t="s">
        <v>2817</v>
      </c>
      <c r="I376" s="85">
        <v>42859.22</v>
      </c>
      <c r="J376" s="85">
        <v>268000</v>
      </c>
      <c r="K376" s="85">
        <v>111666.66666666667</v>
      </c>
      <c r="L376" s="85">
        <v>28979.61</v>
      </c>
      <c r="M376" s="85">
        <v>-82687.056666666671</v>
      </c>
      <c r="N376" s="82">
        <v>-74.048110447761189</v>
      </c>
      <c r="O376" s="81" t="s">
        <v>2896</v>
      </c>
    </row>
    <row r="377" spans="1:15" ht="23.25" hidden="1" customHeight="1">
      <c r="A377" s="80">
        <v>44255</v>
      </c>
      <c r="B377" s="81" t="s">
        <v>2915</v>
      </c>
      <c r="C377" s="81" t="s">
        <v>2019</v>
      </c>
      <c r="D377" s="81" t="s">
        <v>481</v>
      </c>
      <c r="E377" s="81" t="s">
        <v>482</v>
      </c>
      <c r="F377" s="81" t="s">
        <v>2895</v>
      </c>
      <c r="G377" s="89" t="s">
        <v>2818</v>
      </c>
      <c r="H377" s="81" t="s">
        <v>2819</v>
      </c>
      <c r="I377" s="85">
        <v>181997.21</v>
      </c>
      <c r="J377" s="85">
        <v>901000</v>
      </c>
      <c r="K377" s="85">
        <v>375416.66666666669</v>
      </c>
      <c r="L377" s="85">
        <v>129999</v>
      </c>
      <c r="M377" s="85">
        <v>-245417.66666666669</v>
      </c>
      <c r="N377" s="82">
        <v>-65.372075471698111</v>
      </c>
      <c r="O377" s="81" t="s">
        <v>2896</v>
      </c>
    </row>
    <row r="378" spans="1:15" ht="23.25" hidden="1" customHeight="1">
      <c r="A378" s="80">
        <v>44255</v>
      </c>
      <c r="B378" s="81" t="s">
        <v>2915</v>
      </c>
      <c r="C378" s="81" t="s">
        <v>2019</v>
      </c>
      <c r="D378" s="81" t="s">
        <v>481</v>
      </c>
      <c r="E378" s="81" t="s">
        <v>482</v>
      </c>
      <c r="F378" s="81" t="s">
        <v>2895</v>
      </c>
      <c r="G378" s="89" t="s">
        <v>2820</v>
      </c>
      <c r="H378" s="81" t="s">
        <v>2821</v>
      </c>
      <c r="I378" s="85">
        <v>7261385.3099999996</v>
      </c>
      <c r="J378" s="85">
        <v>22055000</v>
      </c>
      <c r="K378" s="85">
        <v>9189583.333333334</v>
      </c>
      <c r="L378" s="85">
        <v>8975733.4000000004</v>
      </c>
      <c r="M378" s="85">
        <v>-213849.93333333335</v>
      </c>
      <c r="N378" s="82">
        <v>-2.3270906370437543</v>
      </c>
      <c r="O378" s="81" t="s">
        <v>2896</v>
      </c>
    </row>
    <row r="379" spans="1:15" ht="23.25" hidden="1" customHeight="1">
      <c r="A379" s="80">
        <v>44255</v>
      </c>
      <c r="B379" s="81" t="s">
        <v>2915</v>
      </c>
      <c r="C379" s="81" t="s">
        <v>2019</v>
      </c>
      <c r="D379" s="81" t="s">
        <v>481</v>
      </c>
      <c r="E379" s="81" t="s">
        <v>482</v>
      </c>
      <c r="F379" s="81" t="s">
        <v>2895</v>
      </c>
      <c r="G379" s="89" t="s">
        <v>2822</v>
      </c>
      <c r="H379" s="81" t="s">
        <v>2846</v>
      </c>
      <c r="I379" s="85">
        <v>1159237.07</v>
      </c>
      <c r="J379" s="85">
        <v>2960500</v>
      </c>
      <c r="K379" s="85">
        <v>1233541.6666666665</v>
      </c>
      <c r="L379" s="85">
        <v>1153758.5</v>
      </c>
      <c r="M379" s="85">
        <v>-79783.166666666657</v>
      </c>
      <c r="N379" s="82">
        <v>-6.4678128694477284</v>
      </c>
      <c r="O379" s="81" t="s">
        <v>2896</v>
      </c>
    </row>
    <row r="380" spans="1:15" ht="23.25" hidden="1" customHeight="1">
      <c r="A380" s="80">
        <v>44255</v>
      </c>
      <c r="B380" s="81" t="s">
        <v>2915</v>
      </c>
      <c r="C380" s="81" t="s">
        <v>2019</v>
      </c>
      <c r="D380" s="81" t="s">
        <v>481</v>
      </c>
      <c r="E380" s="81" t="s">
        <v>482</v>
      </c>
      <c r="F380" s="81" t="s">
        <v>2895</v>
      </c>
      <c r="G380" s="89" t="s">
        <v>2823</v>
      </c>
      <c r="H380" s="81" t="s">
        <v>2824</v>
      </c>
      <c r="I380" s="85">
        <v>2455563.36</v>
      </c>
      <c r="J380" s="85">
        <v>6640000</v>
      </c>
      <c r="K380" s="85">
        <v>2766666.666666667</v>
      </c>
      <c r="L380" s="85">
        <v>2877967.5</v>
      </c>
      <c r="M380" s="85">
        <v>111300.83333333333</v>
      </c>
      <c r="N380" s="82">
        <v>4.0229216867469884</v>
      </c>
      <c r="O380" s="81" t="s">
        <v>2897</v>
      </c>
    </row>
    <row r="381" spans="1:15" ht="23.25" hidden="1" customHeight="1">
      <c r="A381" s="80">
        <v>44255</v>
      </c>
      <c r="B381" s="81" t="s">
        <v>2915</v>
      </c>
      <c r="C381" s="81" t="s">
        <v>2019</v>
      </c>
      <c r="D381" s="81" t="s">
        <v>481</v>
      </c>
      <c r="E381" s="81" t="s">
        <v>482</v>
      </c>
      <c r="F381" s="81" t="s">
        <v>2895</v>
      </c>
      <c r="G381" s="89" t="s">
        <v>2825</v>
      </c>
      <c r="H381" s="81" t="s">
        <v>2826</v>
      </c>
      <c r="I381" s="85">
        <v>450977.85</v>
      </c>
      <c r="J381" s="85">
        <v>1430000</v>
      </c>
      <c r="K381" s="85">
        <v>595833.33333333337</v>
      </c>
      <c r="L381" s="85">
        <v>550472.80000000005</v>
      </c>
      <c r="M381" s="85">
        <v>-45360.53333333334</v>
      </c>
      <c r="N381" s="82">
        <v>-7.612956643356644</v>
      </c>
      <c r="O381" s="81" t="s">
        <v>2896</v>
      </c>
    </row>
    <row r="382" spans="1:15" ht="23.25" hidden="1" customHeight="1">
      <c r="A382" s="80">
        <v>44255</v>
      </c>
      <c r="B382" s="81" t="s">
        <v>2915</v>
      </c>
      <c r="C382" s="81" t="s">
        <v>2019</v>
      </c>
      <c r="D382" s="81" t="s">
        <v>481</v>
      </c>
      <c r="E382" s="81" t="s">
        <v>482</v>
      </c>
      <c r="F382" s="81" t="s">
        <v>2895</v>
      </c>
      <c r="G382" s="89" t="s">
        <v>2827</v>
      </c>
      <c r="H382" s="81" t="s">
        <v>2828</v>
      </c>
      <c r="I382" s="85">
        <v>881047.02</v>
      </c>
      <c r="J382" s="85">
        <v>3100000</v>
      </c>
      <c r="K382" s="85">
        <v>1291666.6666666667</v>
      </c>
      <c r="L382" s="85">
        <v>996090.87</v>
      </c>
      <c r="M382" s="85">
        <v>-295575.79666666669</v>
      </c>
      <c r="N382" s="82">
        <v>-22.883287483870969</v>
      </c>
      <c r="O382" s="81" t="s">
        <v>2896</v>
      </c>
    </row>
    <row r="383" spans="1:15" ht="23.25" hidden="1" customHeight="1">
      <c r="A383" s="80">
        <v>44255</v>
      </c>
      <c r="B383" s="81" t="s">
        <v>2915</v>
      </c>
      <c r="C383" s="81" t="s">
        <v>2019</v>
      </c>
      <c r="D383" s="81" t="s">
        <v>481</v>
      </c>
      <c r="E383" s="81" t="s">
        <v>482</v>
      </c>
      <c r="F383" s="81" t="s">
        <v>2895</v>
      </c>
      <c r="G383" s="89" t="s">
        <v>2829</v>
      </c>
      <c r="H383" s="81" t="s">
        <v>2830</v>
      </c>
      <c r="I383" s="85">
        <v>418118.2</v>
      </c>
      <c r="J383" s="85">
        <v>1390000</v>
      </c>
      <c r="K383" s="85">
        <v>579166.66666666674</v>
      </c>
      <c r="L383" s="85">
        <v>386569.14</v>
      </c>
      <c r="M383" s="85">
        <v>-192597.5266666667</v>
      </c>
      <c r="N383" s="82">
        <v>-33.254249208633098</v>
      </c>
      <c r="O383" s="81" t="s">
        <v>2896</v>
      </c>
    </row>
    <row r="384" spans="1:15" ht="23.25" hidden="1" customHeight="1">
      <c r="A384" s="80">
        <v>44255</v>
      </c>
      <c r="B384" s="81" t="s">
        <v>2915</v>
      </c>
      <c r="C384" s="81" t="s">
        <v>2019</v>
      </c>
      <c r="D384" s="81" t="s">
        <v>481</v>
      </c>
      <c r="E384" s="81" t="s">
        <v>482</v>
      </c>
      <c r="F384" s="81" t="s">
        <v>2895</v>
      </c>
      <c r="G384" s="89" t="s">
        <v>2831</v>
      </c>
      <c r="H384" s="81" t="s">
        <v>2832</v>
      </c>
      <c r="I384" s="85">
        <v>334387.28000000003</v>
      </c>
      <c r="J384" s="85">
        <v>1671300</v>
      </c>
      <c r="K384" s="85">
        <v>696375</v>
      </c>
      <c r="L384" s="85">
        <v>258347.98</v>
      </c>
      <c r="M384" s="85">
        <v>-438027.02</v>
      </c>
      <c r="N384" s="82">
        <v>-62.901026027643148</v>
      </c>
      <c r="O384" s="81" t="s">
        <v>2896</v>
      </c>
    </row>
    <row r="385" spans="1:15" ht="23.25" hidden="1" customHeight="1">
      <c r="A385" s="80">
        <v>44255</v>
      </c>
      <c r="B385" s="81" t="s">
        <v>2915</v>
      </c>
      <c r="C385" s="81" t="s">
        <v>2019</v>
      </c>
      <c r="D385" s="81" t="s">
        <v>481</v>
      </c>
      <c r="E385" s="81" t="s">
        <v>482</v>
      </c>
      <c r="F385" s="81" t="s">
        <v>2895</v>
      </c>
      <c r="G385" s="89" t="s">
        <v>2833</v>
      </c>
      <c r="H385" s="81" t="s">
        <v>2834</v>
      </c>
      <c r="I385" s="85">
        <v>984536.25</v>
      </c>
      <c r="J385" s="85">
        <v>2930000</v>
      </c>
      <c r="K385" s="85">
        <v>1220833.3333333333</v>
      </c>
      <c r="L385" s="85">
        <v>1168813.3800000001</v>
      </c>
      <c r="M385" s="85">
        <v>-52019.953333333331</v>
      </c>
      <c r="N385" s="82">
        <v>-4.261020068259386</v>
      </c>
      <c r="O385" s="81" t="s">
        <v>2896</v>
      </c>
    </row>
    <row r="386" spans="1:15" ht="23.25" hidden="1" customHeight="1">
      <c r="A386" s="80">
        <v>44255</v>
      </c>
      <c r="B386" s="81" t="s">
        <v>2915</v>
      </c>
      <c r="C386" s="81" t="s">
        <v>2019</v>
      </c>
      <c r="D386" s="81" t="s">
        <v>481</v>
      </c>
      <c r="E386" s="81" t="s">
        <v>482</v>
      </c>
      <c r="F386" s="81" t="s">
        <v>2895</v>
      </c>
      <c r="G386" s="89" t="s">
        <v>2835</v>
      </c>
      <c r="H386" s="81" t="s">
        <v>2836</v>
      </c>
      <c r="I386" s="85">
        <v>21500.22</v>
      </c>
      <c r="J386" s="85">
        <v>60000</v>
      </c>
      <c r="K386" s="85">
        <v>25000</v>
      </c>
      <c r="L386" s="85">
        <v>30789.5</v>
      </c>
      <c r="M386" s="85">
        <v>5789.5</v>
      </c>
      <c r="N386" s="82">
        <v>23.158000000000001</v>
      </c>
      <c r="O386" s="81" t="s">
        <v>2897</v>
      </c>
    </row>
    <row r="387" spans="1:15" ht="23.25" hidden="1" customHeight="1">
      <c r="A387" s="80">
        <v>44255</v>
      </c>
      <c r="B387" s="81" t="s">
        <v>2915</v>
      </c>
      <c r="C387" s="81" t="s">
        <v>2019</v>
      </c>
      <c r="D387" s="81" t="s">
        <v>481</v>
      </c>
      <c r="E387" s="81" t="s">
        <v>482</v>
      </c>
      <c r="F387" s="81" t="s">
        <v>2895</v>
      </c>
      <c r="G387" s="89" t="s">
        <v>2837</v>
      </c>
      <c r="H387" s="81" t="s">
        <v>2838</v>
      </c>
      <c r="I387" s="85">
        <v>1593595.71</v>
      </c>
      <c r="J387" s="85">
        <v>4950000</v>
      </c>
      <c r="K387" s="85">
        <v>2062500</v>
      </c>
      <c r="L387" s="85">
        <v>1682208.02</v>
      </c>
      <c r="M387" s="85">
        <v>-380291.98</v>
      </c>
      <c r="N387" s="82">
        <v>-18.438399030303032</v>
      </c>
      <c r="O387" s="81" t="s">
        <v>2896</v>
      </c>
    </row>
    <row r="388" spans="1:15" ht="23.25" hidden="1" customHeight="1">
      <c r="A388" s="80">
        <v>44255</v>
      </c>
      <c r="B388" s="81" t="s">
        <v>2915</v>
      </c>
      <c r="C388" s="81" t="s">
        <v>2019</v>
      </c>
      <c r="D388" s="81" t="s">
        <v>481</v>
      </c>
      <c r="E388" s="81" t="s">
        <v>482</v>
      </c>
      <c r="F388" s="81" t="s">
        <v>2895</v>
      </c>
      <c r="G388" s="89" t="s">
        <v>2872</v>
      </c>
      <c r="H388" s="81" t="s">
        <v>2873</v>
      </c>
      <c r="I388" s="85">
        <v>0</v>
      </c>
      <c r="J388" s="85">
        <v>0</v>
      </c>
      <c r="K388" s="85">
        <v>0</v>
      </c>
      <c r="L388" s="85">
        <v>0</v>
      </c>
      <c r="M388" s="85">
        <v>0</v>
      </c>
      <c r="N388" s="83"/>
      <c r="O388" s="81" t="s">
        <v>2897</v>
      </c>
    </row>
    <row r="389" spans="1:15" ht="23.25" hidden="1" customHeight="1">
      <c r="A389" s="80">
        <v>44255</v>
      </c>
      <c r="B389" s="81" t="s">
        <v>2915</v>
      </c>
      <c r="C389" s="81" t="s">
        <v>2019</v>
      </c>
      <c r="D389" s="81" t="s">
        <v>481</v>
      </c>
      <c r="E389" s="81" t="s">
        <v>482</v>
      </c>
      <c r="F389" s="81" t="s">
        <v>1944</v>
      </c>
      <c r="G389" s="87" t="s">
        <v>2852</v>
      </c>
      <c r="H389" s="81" t="s">
        <v>2898</v>
      </c>
      <c r="I389" s="85">
        <v>3819531.09</v>
      </c>
      <c r="J389" s="85">
        <v>3819531.09</v>
      </c>
      <c r="K389" s="85">
        <v>1591471.2875000001</v>
      </c>
      <c r="L389" s="85">
        <v>10872929.790000005</v>
      </c>
      <c r="M389" s="85">
        <v>9281458.5024999995</v>
      </c>
      <c r="N389" s="82">
        <v>583.19987142714945</v>
      </c>
      <c r="O389" s="81" t="s">
        <v>2896</v>
      </c>
    </row>
    <row r="390" spans="1:15" ht="23.25" hidden="1" customHeight="1">
      <c r="A390" s="80">
        <v>44255</v>
      </c>
      <c r="B390" s="81" t="s">
        <v>2915</v>
      </c>
      <c r="C390" s="81" t="s">
        <v>2019</v>
      </c>
      <c r="D390" s="81" t="s">
        <v>481</v>
      </c>
      <c r="E390" s="81" t="s">
        <v>482</v>
      </c>
      <c r="F390" s="81" t="s">
        <v>1944</v>
      </c>
      <c r="G390" s="87" t="s">
        <v>2853</v>
      </c>
      <c r="H390" s="81" t="s">
        <v>2899</v>
      </c>
      <c r="I390" s="85">
        <v>6467263.2599999998</v>
      </c>
      <c r="J390" s="85">
        <v>6467263.2599999998</v>
      </c>
      <c r="K390" s="85">
        <v>2694693.0249999999</v>
      </c>
      <c r="L390" s="85">
        <v>14723966.85</v>
      </c>
      <c r="M390" s="85">
        <v>12029273.824999999</v>
      </c>
      <c r="N390" s="82">
        <v>446.40609202601104</v>
      </c>
      <c r="O390" s="81" t="s">
        <v>2896</v>
      </c>
    </row>
    <row r="391" spans="1:15" ht="23.25" hidden="1" customHeight="1">
      <c r="A391" s="80">
        <v>44255</v>
      </c>
      <c r="B391" s="81" t="s">
        <v>2915</v>
      </c>
      <c r="C391" s="81" t="s">
        <v>2019</v>
      </c>
      <c r="D391" s="81" t="s">
        <v>481</v>
      </c>
      <c r="E391" s="81" t="s">
        <v>482</v>
      </c>
      <c r="F391" s="81" t="s">
        <v>1944</v>
      </c>
      <c r="G391" s="87" t="s">
        <v>2854</v>
      </c>
      <c r="H391" s="81" t="s">
        <v>2900</v>
      </c>
      <c r="I391" s="85">
        <v>5527415.6299999999</v>
      </c>
      <c r="J391" s="85">
        <v>-5527415.6299999999</v>
      </c>
      <c r="K391" s="85">
        <v>-2303089.8458333332</v>
      </c>
      <c r="L391" s="85">
        <v>-6427057.3400000008</v>
      </c>
      <c r="M391" s="85">
        <v>-4123967.4941666662</v>
      </c>
      <c r="N391" s="82">
        <v>179.06238011632934</v>
      </c>
      <c r="O391" s="81" t="s">
        <v>2896</v>
      </c>
    </row>
    <row r="392" spans="1:15" ht="23.25" hidden="1" customHeight="1">
      <c r="A392" s="80">
        <v>44255</v>
      </c>
      <c r="B392" s="81" t="s">
        <v>2915</v>
      </c>
      <c r="C392" s="81" t="s">
        <v>2019</v>
      </c>
      <c r="D392" s="81" t="s">
        <v>483</v>
      </c>
      <c r="E392" s="81" t="s">
        <v>484</v>
      </c>
      <c r="F392" s="81" t="s">
        <v>2895</v>
      </c>
      <c r="G392" s="87" t="s">
        <v>2790</v>
      </c>
      <c r="H392" s="81" t="s">
        <v>2791</v>
      </c>
      <c r="I392" s="85">
        <v>27926229.719999999</v>
      </c>
      <c r="J392" s="85">
        <v>48092000</v>
      </c>
      <c r="K392" s="85">
        <v>20038333.333333336</v>
      </c>
      <c r="L392" s="85">
        <v>28456501.679999992</v>
      </c>
      <c r="M392" s="85">
        <v>8418168.3466666657</v>
      </c>
      <c r="N392" s="82">
        <v>42.010321949596602</v>
      </c>
      <c r="O392" s="81" t="s">
        <v>2896</v>
      </c>
    </row>
    <row r="393" spans="1:15" ht="23.25" hidden="1" customHeight="1">
      <c r="A393" s="80">
        <v>44255</v>
      </c>
      <c r="B393" s="81" t="s">
        <v>2915</v>
      </c>
      <c r="C393" s="81" t="s">
        <v>2019</v>
      </c>
      <c r="D393" s="81" t="s">
        <v>483</v>
      </c>
      <c r="E393" s="81" t="s">
        <v>484</v>
      </c>
      <c r="F393" s="81" t="s">
        <v>2895</v>
      </c>
      <c r="G393" s="87" t="s">
        <v>2792</v>
      </c>
      <c r="H393" s="81" t="s">
        <v>2793</v>
      </c>
      <c r="I393" s="85">
        <v>162641.76</v>
      </c>
      <c r="J393" s="85">
        <v>250000</v>
      </c>
      <c r="K393" s="85">
        <v>104166.66666666667</v>
      </c>
      <c r="L393" s="85">
        <v>110700</v>
      </c>
      <c r="M393" s="85">
        <v>6533.3333333333339</v>
      </c>
      <c r="N393" s="82">
        <v>6.2720000000000002</v>
      </c>
      <c r="O393" s="81" t="s">
        <v>2896</v>
      </c>
    </row>
    <row r="394" spans="1:15" ht="23.25" hidden="1" customHeight="1">
      <c r="A394" s="80">
        <v>44255</v>
      </c>
      <c r="B394" s="81" t="s">
        <v>2915</v>
      </c>
      <c r="C394" s="81" t="s">
        <v>2019</v>
      </c>
      <c r="D394" s="81" t="s">
        <v>483</v>
      </c>
      <c r="E394" s="81" t="s">
        <v>484</v>
      </c>
      <c r="F394" s="81" t="s">
        <v>2895</v>
      </c>
      <c r="G394" s="87" t="s">
        <v>2794</v>
      </c>
      <c r="H394" s="81" t="s">
        <v>2795</v>
      </c>
      <c r="I394" s="85">
        <v>553.41999999999996</v>
      </c>
      <c r="J394" s="85">
        <v>0</v>
      </c>
      <c r="K394" s="85">
        <v>0</v>
      </c>
      <c r="L394" s="85">
        <v>1615</v>
      </c>
      <c r="M394" s="85">
        <v>1615</v>
      </c>
      <c r="N394" s="83"/>
      <c r="O394" s="81" t="s">
        <v>2896</v>
      </c>
    </row>
    <row r="395" spans="1:15" ht="23.25" hidden="1" customHeight="1">
      <c r="A395" s="80">
        <v>44255</v>
      </c>
      <c r="B395" s="81" t="s">
        <v>2915</v>
      </c>
      <c r="C395" s="81" t="s">
        <v>2019</v>
      </c>
      <c r="D395" s="81" t="s">
        <v>483</v>
      </c>
      <c r="E395" s="81" t="s">
        <v>484</v>
      </c>
      <c r="F395" s="81" t="s">
        <v>2895</v>
      </c>
      <c r="G395" s="87" t="s">
        <v>2865</v>
      </c>
      <c r="H395" s="81" t="s">
        <v>2796</v>
      </c>
      <c r="I395" s="85">
        <v>504722.74</v>
      </c>
      <c r="J395" s="85">
        <v>1163100</v>
      </c>
      <c r="K395" s="85">
        <v>484625</v>
      </c>
      <c r="L395" s="85">
        <v>457647.76999999996</v>
      </c>
      <c r="M395" s="85">
        <v>-26977.23</v>
      </c>
      <c r="N395" s="82">
        <v>-5.5666195511993815</v>
      </c>
      <c r="O395" s="81" t="s">
        <v>2897</v>
      </c>
    </row>
    <row r="396" spans="1:15" ht="23.25" hidden="1" customHeight="1">
      <c r="A396" s="80">
        <v>44255</v>
      </c>
      <c r="B396" s="81" t="s">
        <v>2915</v>
      </c>
      <c r="C396" s="81" t="s">
        <v>2019</v>
      </c>
      <c r="D396" s="81" t="s">
        <v>483</v>
      </c>
      <c r="E396" s="81" t="s">
        <v>484</v>
      </c>
      <c r="F396" s="81" t="s">
        <v>2895</v>
      </c>
      <c r="G396" s="87" t="s">
        <v>2797</v>
      </c>
      <c r="H396" s="81" t="s">
        <v>2798</v>
      </c>
      <c r="I396" s="85">
        <v>3679849.78</v>
      </c>
      <c r="J396" s="85">
        <v>8425000</v>
      </c>
      <c r="K396" s="85">
        <v>3510416.6666666665</v>
      </c>
      <c r="L396" s="85">
        <v>3455067.15</v>
      </c>
      <c r="M396" s="85">
        <v>-55349.516666666663</v>
      </c>
      <c r="N396" s="82">
        <v>-1.5767221364985164</v>
      </c>
      <c r="O396" s="81" t="s">
        <v>2897</v>
      </c>
    </row>
    <row r="397" spans="1:15" ht="23.25" hidden="1" customHeight="1">
      <c r="A397" s="80">
        <v>44255</v>
      </c>
      <c r="B397" s="81" t="s">
        <v>2915</v>
      </c>
      <c r="C397" s="81" t="s">
        <v>2019</v>
      </c>
      <c r="D397" s="81" t="s">
        <v>483</v>
      </c>
      <c r="E397" s="81" t="s">
        <v>484</v>
      </c>
      <c r="F397" s="81" t="s">
        <v>2895</v>
      </c>
      <c r="G397" s="87" t="s">
        <v>2799</v>
      </c>
      <c r="H397" s="81" t="s">
        <v>2800</v>
      </c>
      <c r="I397" s="85">
        <v>1737160.54</v>
      </c>
      <c r="J397" s="85">
        <v>2926000</v>
      </c>
      <c r="K397" s="85">
        <v>1219166.6666666667</v>
      </c>
      <c r="L397" s="85">
        <v>1286908.56</v>
      </c>
      <c r="M397" s="85">
        <v>67741.893333333326</v>
      </c>
      <c r="N397" s="82">
        <v>5.5564095693779905</v>
      </c>
      <c r="O397" s="81" t="s">
        <v>2896</v>
      </c>
    </row>
    <row r="398" spans="1:15" ht="23.25" hidden="1" customHeight="1">
      <c r="A398" s="80">
        <v>44255</v>
      </c>
      <c r="B398" s="81" t="s">
        <v>2915</v>
      </c>
      <c r="C398" s="81" t="s">
        <v>2019</v>
      </c>
      <c r="D398" s="81" t="s">
        <v>483</v>
      </c>
      <c r="E398" s="81" t="s">
        <v>484</v>
      </c>
      <c r="F398" s="81" t="s">
        <v>2895</v>
      </c>
      <c r="G398" s="87" t="s">
        <v>2801</v>
      </c>
      <c r="H398" s="81" t="s">
        <v>2802</v>
      </c>
      <c r="I398" s="85">
        <v>446898.29</v>
      </c>
      <c r="J398" s="85">
        <v>825000</v>
      </c>
      <c r="K398" s="85">
        <v>343750</v>
      </c>
      <c r="L398" s="85">
        <v>1411738.88</v>
      </c>
      <c r="M398" s="85">
        <v>1067988.8799999999</v>
      </c>
      <c r="N398" s="82">
        <v>310.68767418181818</v>
      </c>
      <c r="O398" s="81" t="s">
        <v>2896</v>
      </c>
    </row>
    <row r="399" spans="1:15" ht="23.25" hidden="1" customHeight="1">
      <c r="A399" s="80">
        <v>44255</v>
      </c>
      <c r="B399" s="81" t="s">
        <v>2915</v>
      </c>
      <c r="C399" s="81" t="s">
        <v>2019</v>
      </c>
      <c r="D399" s="81" t="s">
        <v>483</v>
      </c>
      <c r="E399" s="81" t="s">
        <v>484</v>
      </c>
      <c r="F399" s="81" t="s">
        <v>2895</v>
      </c>
      <c r="G399" s="87" t="s">
        <v>2803</v>
      </c>
      <c r="H399" s="81" t="s">
        <v>2804</v>
      </c>
      <c r="I399" s="85">
        <v>4075081.09</v>
      </c>
      <c r="J399" s="85">
        <v>8638700</v>
      </c>
      <c r="K399" s="85">
        <v>3599458.333333333</v>
      </c>
      <c r="L399" s="85">
        <v>2762256.5</v>
      </c>
      <c r="M399" s="85">
        <v>-837201.83333333337</v>
      </c>
      <c r="N399" s="82">
        <v>-23.259106115503492</v>
      </c>
      <c r="O399" s="81" t="s">
        <v>2897</v>
      </c>
    </row>
    <row r="400" spans="1:15" ht="23.25" hidden="1" customHeight="1">
      <c r="A400" s="80">
        <v>44255</v>
      </c>
      <c r="B400" s="81" t="s">
        <v>2915</v>
      </c>
      <c r="C400" s="81" t="s">
        <v>2019</v>
      </c>
      <c r="D400" s="81" t="s">
        <v>483</v>
      </c>
      <c r="E400" s="81" t="s">
        <v>484</v>
      </c>
      <c r="F400" s="81" t="s">
        <v>2895</v>
      </c>
      <c r="G400" s="87" t="s">
        <v>2805</v>
      </c>
      <c r="H400" s="81" t="s">
        <v>2806</v>
      </c>
      <c r="I400" s="85">
        <v>16978006.739999998</v>
      </c>
      <c r="J400" s="85">
        <v>39096064</v>
      </c>
      <c r="K400" s="85">
        <v>16290026.666666666</v>
      </c>
      <c r="L400" s="85">
        <v>15842405.57</v>
      </c>
      <c r="M400" s="85">
        <v>-447621.09666666662</v>
      </c>
      <c r="N400" s="82">
        <v>-2.7478229828966927</v>
      </c>
      <c r="O400" s="81" t="s">
        <v>2897</v>
      </c>
    </row>
    <row r="401" spans="1:15" ht="23.25" hidden="1" customHeight="1">
      <c r="A401" s="80">
        <v>44255</v>
      </c>
      <c r="B401" s="81" t="s">
        <v>2915</v>
      </c>
      <c r="C401" s="81" t="s">
        <v>2019</v>
      </c>
      <c r="D401" s="81" t="s">
        <v>483</v>
      </c>
      <c r="E401" s="81" t="s">
        <v>484</v>
      </c>
      <c r="F401" s="81" t="s">
        <v>2895</v>
      </c>
      <c r="G401" s="87" t="s">
        <v>2807</v>
      </c>
      <c r="H401" s="81" t="s">
        <v>2808</v>
      </c>
      <c r="I401" s="85">
        <v>4005921.27</v>
      </c>
      <c r="J401" s="85">
        <v>8063867.3200000003</v>
      </c>
      <c r="K401" s="85">
        <v>3359944.7166666668</v>
      </c>
      <c r="L401" s="85">
        <v>4367058.58</v>
      </c>
      <c r="M401" s="85">
        <v>1007113.8633333333</v>
      </c>
      <c r="N401" s="82">
        <v>29.974120060298809</v>
      </c>
      <c r="O401" s="81" t="s">
        <v>2896</v>
      </c>
    </row>
    <row r="402" spans="1:15" ht="23.25" hidden="1" customHeight="1">
      <c r="A402" s="80">
        <v>44255</v>
      </c>
      <c r="B402" s="81" t="s">
        <v>2915</v>
      </c>
      <c r="C402" s="81" t="s">
        <v>2019</v>
      </c>
      <c r="D402" s="81" t="s">
        <v>483</v>
      </c>
      <c r="E402" s="81" t="s">
        <v>484</v>
      </c>
      <c r="F402" s="81" t="s">
        <v>2895</v>
      </c>
      <c r="G402" s="87" t="s">
        <v>2870</v>
      </c>
      <c r="H402" s="81" t="s">
        <v>2871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3"/>
      <c r="O402" s="81" t="s">
        <v>2896</v>
      </c>
    </row>
    <row r="403" spans="1:15" ht="23.25" hidden="1" customHeight="1">
      <c r="A403" s="80">
        <v>44255</v>
      </c>
      <c r="B403" s="81" t="s">
        <v>2915</v>
      </c>
      <c r="C403" s="81" t="s">
        <v>2019</v>
      </c>
      <c r="D403" s="81" t="s">
        <v>483</v>
      </c>
      <c r="E403" s="81" t="s">
        <v>484</v>
      </c>
      <c r="F403" s="81" t="s">
        <v>2895</v>
      </c>
      <c r="G403" s="87" t="s">
        <v>2809</v>
      </c>
      <c r="H403" s="81" t="s">
        <v>2810</v>
      </c>
      <c r="I403" s="85">
        <v>1192129.6599999999</v>
      </c>
      <c r="J403" s="85">
        <v>2600331.35</v>
      </c>
      <c r="K403" s="85">
        <v>1083471.3958333333</v>
      </c>
      <c r="L403" s="85">
        <v>1900331.35</v>
      </c>
      <c r="M403" s="85">
        <v>816859.9541666666</v>
      </c>
      <c r="N403" s="82">
        <v>75.392849069023455</v>
      </c>
      <c r="O403" s="81" t="s">
        <v>2896</v>
      </c>
    </row>
    <row r="404" spans="1:15" ht="23.25" hidden="1" customHeight="1">
      <c r="A404" s="80">
        <v>44255</v>
      </c>
      <c r="B404" s="81" t="s">
        <v>2915</v>
      </c>
      <c r="C404" s="81" t="s">
        <v>2019</v>
      </c>
      <c r="D404" s="81" t="s">
        <v>483</v>
      </c>
      <c r="E404" s="81" t="s">
        <v>484</v>
      </c>
      <c r="F404" s="81" t="s">
        <v>2895</v>
      </c>
      <c r="G404" s="90" t="s">
        <v>2812</v>
      </c>
      <c r="H404" s="81" t="s">
        <v>2813</v>
      </c>
      <c r="I404" s="85">
        <v>3876648.97</v>
      </c>
      <c r="J404" s="85">
        <v>10058125.34</v>
      </c>
      <c r="K404" s="85">
        <v>4190885.5583333336</v>
      </c>
      <c r="L404" s="85">
        <v>2892715.85</v>
      </c>
      <c r="M404" s="85">
        <v>-1298169.7083333333</v>
      </c>
      <c r="N404" s="82">
        <v>-30.9760238084287</v>
      </c>
      <c r="O404" s="81" t="s">
        <v>2896</v>
      </c>
    </row>
    <row r="405" spans="1:15" ht="23.25" hidden="1" customHeight="1">
      <c r="A405" s="80">
        <v>44255</v>
      </c>
      <c r="B405" s="81" t="s">
        <v>2915</v>
      </c>
      <c r="C405" s="81" t="s">
        <v>2019</v>
      </c>
      <c r="D405" s="81" t="s">
        <v>483</v>
      </c>
      <c r="E405" s="81" t="s">
        <v>484</v>
      </c>
      <c r="F405" s="81" t="s">
        <v>2895</v>
      </c>
      <c r="G405" s="90" t="s">
        <v>2814</v>
      </c>
      <c r="H405" s="81" t="s">
        <v>2815</v>
      </c>
      <c r="I405" s="85">
        <v>1288699.44</v>
      </c>
      <c r="J405" s="85">
        <v>2711568.95</v>
      </c>
      <c r="K405" s="85">
        <v>1129820.3958333333</v>
      </c>
      <c r="L405" s="85">
        <v>1191555.04</v>
      </c>
      <c r="M405" s="85">
        <v>61734.644166666665</v>
      </c>
      <c r="N405" s="82">
        <v>5.4641113219709938</v>
      </c>
      <c r="O405" s="81" t="s">
        <v>2897</v>
      </c>
    </row>
    <row r="406" spans="1:15" ht="23.25" hidden="1" customHeight="1">
      <c r="A406" s="80">
        <v>44255</v>
      </c>
      <c r="B406" s="81" t="s">
        <v>2915</v>
      </c>
      <c r="C406" s="81" t="s">
        <v>2019</v>
      </c>
      <c r="D406" s="81" t="s">
        <v>483</v>
      </c>
      <c r="E406" s="81" t="s">
        <v>484</v>
      </c>
      <c r="F406" s="81" t="s">
        <v>2895</v>
      </c>
      <c r="G406" s="90" t="s">
        <v>2816</v>
      </c>
      <c r="H406" s="81" t="s">
        <v>2817</v>
      </c>
      <c r="I406" s="85">
        <v>57205.09</v>
      </c>
      <c r="J406" s="85">
        <v>421930.2</v>
      </c>
      <c r="K406" s="85">
        <v>175804.25</v>
      </c>
      <c r="L406" s="85">
        <v>41543.5</v>
      </c>
      <c r="M406" s="85">
        <v>-134260.75</v>
      </c>
      <c r="N406" s="82">
        <v>-76.36945636979766</v>
      </c>
      <c r="O406" s="81" t="s">
        <v>2896</v>
      </c>
    </row>
    <row r="407" spans="1:15" ht="23.25" hidden="1" customHeight="1">
      <c r="A407" s="80">
        <v>44255</v>
      </c>
      <c r="B407" s="81" t="s">
        <v>2915</v>
      </c>
      <c r="C407" s="81" t="s">
        <v>2019</v>
      </c>
      <c r="D407" s="81" t="s">
        <v>483</v>
      </c>
      <c r="E407" s="81" t="s">
        <v>484</v>
      </c>
      <c r="F407" s="81" t="s">
        <v>2895</v>
      </c>
      <c r="G407" s="90" t="s">
        <v>2818</v>
      </c>
      <c r="H407" s="81" t="s">
        <v>2819</v>
      </c>
      <c r="I407" s="85">
        <v>1875332.89</v>
      </c>
      <c r="J407" s="85">
        <v>5564006.5</v>
      </c>
      <c r="K407" s="85">
        <v>2318336.0416666665</v>
      </c>
      <c r="L407" s="85">
        <v>1732937.75</v>
      </c>
      <c r="M407" s="85">
        <v>-585398.29166666674</v>
      </c>
      <c r="N407" s="82">
        <v>-25.250795447489143</v>
      </c>
      <c r="O407" s="81" t="s">
        <v>2896</v>
      </c>
    </row>
    <row r="408" spans="1:15" ht="23.25" hidden="1" customHeight="1">
      <c r="A408" s="80">
        <v>44255</v>
      </c>
      <c r="B408" s="81" t="s">
        <v>2915</v>
      </c>
      <c r="C408" s="81" t="s">
        <v>2019</v>
      </c>
      <c r="D408" s="81" t="s">
        <v>483</v>
      </c>
      <c r="E408" s="81" t="s">
        <v>484</v>
      </c>
      <c r="F408" s="81" t="s">
        <v>2895</v>
      </c>
      <c r="G408" s="90" t="s">
        <v>2820</v>
      </c>
      <c r="H408" s="81" t="s">
        <v>2821</v>
      </c>
      <c r="I408" s="85">
        <v>18148115.140000001</v>
      </c>
      <c r="J408" s="85">
        <v>39096064</v>
      </c>
      <c r="K408" s="85">
        <v>16290026.666666666</v>
      </c>
      <c r="L408" s="85">
        <v>15842405.57</v>
      </c>
      <c r="M408" s="85">
        <v>-447621.09666666662</v>
      </c>
      <c r="N408" s="82">
        <v>-2.7478229828966927</v>
      </c>
      <c r="O408" s="81" t="s">
        <v>2896</v>
      </c>
    </row>
    <row r="409" spans="1:15" ht="23.25" hidden="1" customHeight="1">
      <c r="A409" s="80">
        <v>44255</v>
      </c>
      <c r="B409" s="81" t="s">
        <v>2915</v>
      </c>
      <c r="C409" s="81" t="s">
        <v>2019</v>
      </c>
      <c r="D409" s="81" t="s">
        <v>483</v>
      </c>
      <c r="E409" s="81" t="s">
        <v>484</v>
      </c>
      <c r="F409" s="81" t="s">
        <v>2895</v>
      </c>
      <c r="G409" s="90" t="s">
        <v>2822</v>
      </c>
      <c r="H409" s="81" t="s">
        <v>2846</v>
      </c>
      <c r="I409" s="85">
        <v>5983538.4699999997</v>
      </c>
      <c r="J409" s="85">
        <v>9589160</v>
      </c>
      <c r="K409" s="85">
        <v>3995483.333333334</v>
      </c>
      <c r="L409" s="85">
        <v>4297808.5</v>
      </c>
      <c r="M409" s="85">
        <v>302325.16666666669</v>
      </c>
      <c r="N409" s="82">
        <v>7.5666732018237264</v>
      </c>
      <c r="O409" s="81" t="s">
        <v>2897</v>
      </c>
    </row>
    <row r="410" spans="1:15" ht="23.25" hidden="1" customHeight="1">
      <c r="A410" s="80">
        <v>44255</v>
      </c>
      <c r="B410" s="81" t="s">
        <v>2915</v>
      </c>
      <c r="C410" s="81" t="s">
        <v>2019</v>
      </c>
      <c r="D410" s="81" t="s">
        <v>483</v>
      </c>
      <c r="E410" s="81" t="s">
        <v>484</v>
      </c>
      <c r="F410" s="81" t="s">
        <v>2895</v>
      </c>
      <c r="G410" s="90" t="s">
        <v>2823</v>
      </c>
      <c r="H410" s="81" t="s">
        <v>2824</v>
      </c>
      <c r="I410" s="85">
        <v>7796726.4400000004</v>
      </c>
      <c r="J410" s="85">
        <v>14832000</v>
      </c>
      <c r="K410" s="85">
        <v>6180000</v>
      </c>
      <c r="L410" s="85">
        <v>6703333.5</v>
      </c>
      <c r="M410" s="85">
        <v>523333.5</v>
      </c>
      <c r="N410" s="82">
        <v>8.4681796116504859</v>
      </c>
      <c r="O410" s="81" t="s">
        <v>2897</v>
      </c>
    </row>
    <row r="411" spans="1:15" ht="23.25" hidden="1" customHeight="1">
      <c r="A411" s="80">
        <v>44255</v>
      </c>
      <c r="B411" s="81" t="s">
        <v>2915</v>
      </c>
      <c r="C411" s="81" t="s">
        <v>2019</v>
      </c>
      <c r="D411" s="81" t="s">
        <v>483</v>
      </c>
      <c r="E411" s="81" t="s">
        <v>484</v>
      </c>
      <c r="F411" s="81" t="s">
        <v>2895</v>
      </c>
      <c r="G411" s="90" t="s">
        <v>2825</v>
      </c>
      <c r="H411" s="81" t="s">
        <v>2826</v>
      </c>
      <c r="I411" s="85">
        <v>1270424.74</v>
      </c>
      <c r="J411" s="85">
        <v>2462529.6800000002</v>
      </c>
      <c r="K411" s="85">
        <v>1026054.0333333333</v>
      </c>
      <c r="L411" s="85">
        <v>1041338.12</v>
      </c>
      <c r="M411" s="85">
        <v>15284.086666666666</v>
      </c>
      <c r="N411" s="82">
        <v>1.4895986147058338</v>
      </c>
      <c r="O411" s="81" t="s">
        <v>2897</v>
      </c>
    </row>
    <row r="412" spans="1:15" ht="23.25" hidden="1" customHeight="1">
      <c r="A412" s="80">
        <v>44255</v>
      </c>
      <c r="B412" s="81" t="s">
        <v>2915</v>
      </c>
      <c r="C412" s="81" t="s">
        <v>2019</v>
      </c>
      <c r="D412" s="81" t="s">
        <v>483</v>
      </c>
      <c r="E412" s="81" t="s">
        <v>484</v>
      </c>
      <c r="F412" s="81" t="s">
        <v>2895</v>
      </c>
      <c r="G412" s="90" t="s">
        <v>2827</v>
      </c>
      <c r="H412" s="81" t="s">
        <v>2828</v>
      </c>
      <c r="I412" s="85">
        <v>2538316.0099999998</v>
      </c>
      <c r="J412" s="85">
        <v>3081367.67</v>
      </c>
      <c r="K412" s="85">
        <v>1283903.1958333333</v>
      </c>
      <c r="L412" s="85">
        <v>1929628.4899999998</v>
      </c>
      <c r="M412" s="85">
        <v>645725.29416666669</v>
      </c>
      <c r="N412" s="82">
        <v>50.293923736793147</v>
      </c>
      <c r="O412" s="81" t="s">
        <v>2897</v>
      </c>
    </row>
    <row r="413" spans="1:15" ht="23.25" hidden="1" customHeight="1">
      <c r="A413" s="80">
        <v>44255</v>
      </c>
      <c r="B413" s="81" t="s">
        <v>2915</v>
      </c>
      <c r="C413" s="81" t="s">
        <v>2019</v>
      </c>
      <c r="D413" s="81" t="s">
        <v>483</v>
      </c>
      <c r="E413" s="81" t="s">
        <v>484</v>
      </c>
      <c r="F413" s="81" t="s">
        <v>2895</v>
      </c>
      <c r="G413" s="90" t="s">
        <v>2829</v>
      </c>
      <c r="H413" s="81" t="s">
        <v>2830</v>
      </c>
      <c r="I413" s="85">
        <v>1456001.52</v>
      </c>
      <c r="J413" s="85">
        <v>2406000</v>
      </c>
      <c r="K413" s="85">
        <v>1002500</v>
      </c>
      <c r="L413" s="85">
        <v>1285567.21</v>
      </c>
      <c r="M413" s="85">
        <v>283067.21000000002</v>
      </c>
      <c r="N413" s="82">
        <v>28.236130673316708</v>
      </c>
      <c r="O413" s="81" t="s">
        <v>2897</v>
      </c>
    </row>
    <row r="414" spans="1:15" ht="23.25" hidden="1" customHeight="1">
      <c r="A414" s="80">
        <v>44255</v>
      </c>
      <c r="B414" s="81" t="s">
        <v>2915</v>
      </c>
      <c r="C414" s="81" t="s">
        <v>2019</v>
      </c>
      <c r="D414" s="81" t="s">
        <v>483</v>
      </c>
      <c r="E414" s="81" t="s">
        <v>484</v>
      </c>
      <c r="F414" s="81" t="s">
        <v>2895</v>
      </c>
      <c r="G414" s="90" t="s">
        <v>2831</v>
      </c>
      <c r="H414" s="81" t="s">
        <v>2832</v>
      </c>
      <c r="I414" s="85">
        <v>1783285.74</v>
      </c>
      <c r="J414" s="85">
        <v>3254504</v>
      </c>
      <c r="K414" s="85">
        <v>1356043.3333333335</v>
      </c>
      <c r="L414" s="85">
        <v>1317103.05</v>
      </c>
      <c r="M414" s="85">
        <v>-38940.283333333333</v>
      </c>
      <c r="N414" s="82">
        <v>-2.8716105434192123</v>
      </c>
      <c r="O414" s="81" t="s">
        <v>2896</v>
      </c>
    </row>
    <row r="415" spans="1:15" ht="23.25" hidden="1" customHeight="1">
      <c r="A415" s="80">
        <v>44255</v>
      </c>
      <c r="B415" s="81" t="s">
        <v>2915</v>
      </c>
      <c r="C415" s="81" t="s">
        <v>2019</v>
      </c>
      <c r="D415" s="81" t="s">
        <v>483</v>
      </c>
      <c r="E415" s="81" t="s">
        <v>484</v>
      </c>
      <c r="F415" s="81" t="s">
        <v>2895</v>
      </c>
      <c r="G415" s="90" t="s">
        <v>2833</v>
      </c>
      <c r="H415" s="81" t="s">
        <v>2834</v>
      </c>
      <c r="I415" s="85">
        <v>5408601.6799999997</v>
      </c>
      <c r="J415" s="85">
        <v>7700634.1399999997</v>
      </c>
      <c r="K415" s="85">
        <v>3208597.5583333336</v>
      </c>
      <c r="L415" s="85">
        <v>3219420.4199999995</v>
      </c>
      <c r="M415" s="85">
        <v>10822.861666666668</v>
      </c>
      <c r="N415" s="82">
        <v>0.33730816875296976</v>
      </c>
      <c r="O415" s="81" t="s">
        <v>2897</v>
      </c>
    </row>
    <row r="416" spans="1:15" ht="23.25" hidden="1" customHeight="1">
      <c r="A416" s="80">
        <v>44255</v>
      </c>
      <c r="B416" s="81" t="s">
        <v>2915</v>
      </c>
      <c r="C416" s="81" t="s">
        <v>2019</v>
      </c>
      <c r="D416" s="81" t="s">
        <v>483</v>
      </c>
      <c r="E416" s="81" t="s">
        <v>484</v>
      </c>
      <c r="F416" s="81" t="s">
        <v>2895</v>
      </c>
      <c r="G416" s="90" t="s">
        <v>2835</v>
      </c>
      <c r="H416" s="81" t="s">
        <v>2836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3"/>
      <c r="O416" s="81" t="s">
        <v>2897</v>
      </c>
    </row>
    <row r="417" spans="1:15" ht="23.25" hidden="1" customHeight="1">
      <c r="A417" s="80">
        <v>44255</v>
      </c>
      <c r="B417" s="81" t="s">
        <v>2915</v>
      </c>
      <c r="C417" s="81" t="s">
        <v>2019</v>
      </c>
      <c r="D417" s="81" t="s">
        <v>483</v>
      </c>
      <c r="E417" s="81" t="s">
        <v>484</v>
      </c>
      <c r="F417" s="81" t="s">
        <v>2895</v>
      </c>
      <c r="G417" s="90" t="s">
        <v>2837</v>
      </c>
      <c r="H417" s="81" t="s">
        <v>2838</v>
      </c>
      <c r="I417" s="85">
        <v>9226298.8499999996</v>
      </c>
      <c r="J417" s="85">
        <v>18900000</v>
      </c>
      <c r="K417" s="85">
        <v>7875000</v>
      </c>
      <c r="L417" s="85">
        <v>5723665.2000000002</v>
      </c>
      <c r="M417" s="85">
        <v>-2151334.7999999998</v>
      </c>
      <c r="N417" s="82">
        <v>-27.318537142857142</v>
      </c>
      <c r="O417" s="81" t="s">
        <v>2896</v>
      </c>
    </row>
    <row r="418" spans="1:15" ht="23.25" hidden="1" customHeight="1">
      <c r="A418" s="80">
        <v>44255</v>
      </c>
      <c r="B418" s="81" t="s">
        <v>2915</v>
      </c>
      <c r="C418" s="81" t="s">
        <v>2019</v>
      </c>
      <c r="D418" s="81" t="s">
        <v>483</v>
      </c>
      <c r="E418" s="81" t="s">
        <v>484</v>
      </c>
      <c r="F418" s="81" t="s">
        <v>2895</v>
      </c>
      <c r="G418" s="90" t="s">
        <v>2872</v>
      </c>
      <c r="H418" s="81" t="s">
        <v>2873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3"/>
      <c r="O418" s="81" t="s">
        <v>2897</v>
      </c>
    </row>
    <row r="419" spans="1:15" ht="23.25" hidden="1" customHeight="1">
      <c r="A419" s="80">
        <v>44255</v>
      </c>
      <c r="B419" s="81" t="s">
        <v>2915</v>
      </c>
      <c r="C419" s="81" t="s">
        <v>2019</v>
      </c>
      <c r="D419" s="81" t="s">
        <v>483</v>
      </c>
      <c r="E419" s="81" t="s">
        <v>484</v>
      </c>
      <c r="F419" s="81" t="s">
        <v>1944</v>
      </c>
      <c r="G419" s="91" t="s">
        <v>2852</v>
      </c>
      <c r="H419" s="81" t="s">
        <v>2898</v>
      </c>
      <c r="I419" s="85">
        <v>5066470.7699999996</v>
      </c>
      <c r="J419" s="85">
        <v>5066470.7699999996</v>
      </c>
      <c r="K419" s="85">
        <v>2111029.4874999998</v>
      </c>
      <c r="L419" s="85">
        <v>18126419.709999986</v>
      </c>
      <c r="M419" s="85">
        <v>16015390.2225</v>
      </c>
      <c r="N419" s="82">
        <v>758.65307980450461</v>
      </c>
      <c r="O419" s="81" t="s">
        <v>2896</v>
      </c>
    </row>
    <row r="420" spans="1:15" ht="23.25" hidden="1" customHeight="1">
      <c r="A420" s="80">
        <v>44255</v>
      </c>
      <c r="B420" s="81" t="s">
        <v>2915</v>
      </c>
      <c r="C420" s="81" t="s">
        <v>2019</v>
      </c>
      <c r="D420" s="81" t="s">
        <v>483</v>
      </c>
      <c r="E420" s="81" t="s">
        <v>484</v>
      </c>
      <c r="F420" s="81" t="s">
        <v>1944</v>
      </c>
      <c r="G420" s="91" t="s">
        <v>2853</v>
      </c>
      <c r="H420" s="81" t="s">
        <v>2899</v>
      </c>
      <c r="I420" s="85">
        <v>10662403.92</v>
      </c>
      <c r="J420" s="85">
        <v>10662403.92</v>
      </c>
      <c r="K420" s="85">
        <v>4442668.3</v>
      </c>
      <c r="L420" s="85">
        <v>27270255.710000005</v>
      </c>
      <c r="M420" s="85">
        <v>22827587.41</v>
      </c>
      <c r="N420" s="82">
        <v>513.8260583172505</v>
      </c>
      <c r="O420" s="81" t="s">
        <v>2896</v>
      </c>
    </row>
    <row r="421" spans="1:15" ht="23.25" hidden="1" customHeight="1">
      <c r="A421" s="80">
        <v>44255</v>
      </c>
      <c r="B421" s="81" t="s">
        <v>2915</v>
      </c>
      <c r="C421" s="81" t="s">
        <v>2019</v>
      </c>
      <c r="D421" s="81" t="s">
        <v>483</v>
      </c>
      <c r="E421" s="81" t="s">
        <v>484</v>
      </c>
      <c r="F421" s="81" t="s">
        <v>1944</v>
      </c>
      <c r="G421" s="91" t="s">
        <v>2854</v>
      </c>
      <c r="H421" s="81" t="s">
        <v>2900</v>
      </c>
      <c r="I421" s="85">
        <v>18184805.420000002</v>
      </c>
      <c r="J421" s="85">
        <v>-18184805.420000002</v>
      </c>
      <c r="K421" s="85">
        <v>-7577002.2583333328</v>
      </c>
      <c r="L421" s="85">
        <v>-21355234.640000001</v>
      </c>
      <c r="M421" s="85">
        <v>-13778232.381666668</v>
      </c>
      <c r="N421" s="82">
        <v>181.84279101293785</v>
      </c>
      <c r="O421" s="81" t="s">
        <v>2896</v>
      </c>
    </row>
    <row r="422" spans="1:15" ht="23.25" hidden="1" customHeight="1">
      <c r="A422" s="80">
        <v>44255</v>
      </c>
      <c r="B422" s="81" t="s">
        <v>2915</v>
      </c>
      <c r="C422" s="81" t="s">
        <v>2019</v>
      </c>
      <c r="D422" s="81" t="s">
        <v>485</v>
      </c>
      <c r="E422" s="81" t="s">
        <v>486</v>
      </c>
      <c r="F422" s="81" t="s">
        <v>2895</v>
      </c>
      <c r="G422" s="91" t="s">
        <v>2790</v>
      </c>
      <c r="H422" s="81" t="s">
        <v>2791</v>
      </c>
      <c r="I422" s="85">
        <v>9790056.0700000003</v>
      </c>
      <c r="J422" s="85">
        <v>19447000</v>
      </c>
      <c r="K422" s="85">
        <v>8102916.666666667</v>
      </c>
      <c r="L422" s="85">
        <v>13418742.449999997</v>
      </c>
      <c r="M422" s="85">
        <v>5315825.7833333341</v>
      </c>
      <c r="N422" s="82">
        <v>65.603856018923224</v>
      </c>
      <c r="O422" s="81" t="s">
        <v>2896</v>
      </c>
    </row>
    <row r="423" spans="1:15" ht="23.25" hidden="1" customHeight="1">
      <c r="A423" s="80">
        <v>44255</v>
      </c>
      <c r="B423" s="81" t="s">
        <v>2915</v>
      </c>
      <c r="C423" s="81" t="s">
        <v>2019</v>
      </c>
      <c r="D423" s="81" t="s">
        <v>485</v>
      </c>
      <c r="E423" s="81" t="s">
        <v>486</v>
      </c>
      <c r="F423" s="81" t="s">
        <v>2895</v>
      </c>
      <c r="G423" s="91" t="s">
        <v>2792</v>
      </c>
      <c r="H423" s="81" t="s">
        <v>2793</v>
      </c>
      <c r="I423" s="85">
        <v>27044.02</v>
      </c>
      <c r="J423" s="85">
        <v>70000</v>
      </c>
      <c r="K423" s="85">
        <v>29166.666666666668</v>
      </c>
      <c r="L423" s="85">
        <v>0</v>
      </c>
      <c r="M423" s="85">
        <v>-29166.666666666668</v>
      </c>
      <c r="N423" s="82">
        <v>-100</v>
      </c>
      <c r="O423" s="81" t="s">
        <v>2897</v>
      </c>
    </row>
    <row r="424" spans="1:15" ht="23.25" hidden="1" customHeight="1">
      <c r="A424" s="80">
        <v>44255</v>
      </c>
      <c r="B424" s="81" t="s">
        <v>2915</v>
      </c>
      <c r="C424" s="81" t="s">
        <v>2019</v>
      </c>
      <c r="D424" s="81" t="s">
        <v>485</v>
      </c>
      <c r="E424" s="81" t="s">
        <v>486</v>
      </c>
      <c r="F424" s="81" t="s">
        <v>2895</v>
      </c>
      <c r="G424" s="91" t="s">
        <v>2794</v>
      </c>
      <c r="H424" s="81" t="s">
        <v>2795</v>
      </c>
      <c r="I424" s="85">
        <v>0</v>
      </c>
      <c r="J424" s="85">
        <v>1</v>
      </c>
      <c r="K424" s="85">
        <v>0.41666666666666669</v>
      </c>
      <c r="L424" s="85">
        <v>87643</v>
      </c>
      <c r="M424" s="85">
        <v>87642.583333333343</v>
      </c>
      <c r="N424" s="82">
        <v>21034220</v>
      </c>
      <c r="O424" s="81" t="s">
        <v>2896</v>
      </c>
    </row>
    <row r="425" spans="1:15" ht="23.25" hidden="1" customHeight="1">
      <c r="A425" s="80">
        <v>44255</v>
      </c>
      <c r="B425" s="81" t="s">
        <v>2915</v>
      </c>
      <c r="C425" s="81" t="s">
        <v>2019</v>
      </c>
      <c r="D425" s="81" t="s">
        <v>485</v>
      </c>
      <c r="E425" s="81" t="s">
        <v>486</v>
      </c>
      <c r="F425" s="81" t="s">
        <v>2895</v>
      </c>
      <c r="G425" s="91" t="s">
        <v>2865</v>
      </c>
      <c r="H425" s="81" t="s">
        <v>2796</v>
      </c>
      <c r="I425" s="85">
        <v>198829.71</v>
      </c>
      <c r="J425" s="85">
        <v>581000</v>
      </c>
      <c r="K425" s="85">
        <v>242083.33333333334</v>
      </c>
      <c r="L425" s="85">
        <v>309281.74</v>
      </c>
      <c r="M425" s="85">
        <v>67198.406666666662</v>
      </c>
      <c r="N425" s="82">
        <v>27.758377969018934</v>
      </c>
      <c r="O425" s="81" t="s">
        <v>2896</v>
      </c>
    </row>
    <row r="426" spans="1:15" ht="23.25" hidden="1" customHeight="1">
      <c r="A426" s="80">
        <v>44255</v>
      </c>
      <c r="B426" s="81" t="s">
        <v>2915</v>
      </c>
      <c r="C426" s="81" t="s">
        <v>2019</v>
      </c>
      <c r="D426" s="81" t="s">
        <v>485</v>
      </c>
      <c r="E426" s="81" t="s">
        <v>486</v>
      </c>
      <c r="F426" s="81" t="s">
        <v>2895</v>
      </c>
      <c r="G426" s="91" t="s">
        <v>2797</v>
      </c>
      <c r="H426" s="81" t="s">
        <v>2798</v>
      </c>
      <c r="I426" s="85">
        <v>1585727.16</v>
      </c>
      <c r="J426" s="85">
        <v>4386000</v>
      </c>
      <c r="K426" s="85">
        <v>1827500</v>
      </c>
      <c r="L426" s="85">
        <v>1493480.27</v>
      </c>
      <c r="M426" s="85">
        <v>-334019.73</v>
      </c>
      <c r="N426" s="82">
        <v>-18.277413406292748</v>
      </c>
      <c r="O426" s="81" t="s">
        <v>2897</v>
      </c>
    </row>
    <row r="427" spans="1:15" ht="23.25" hidden="1" customHeight="1">
      <c r="A427" s="80">
        <v>44255</v>
      </c>
      <c r="B427" s="81" t="s">
        <v>2915</v>
      </c>
      <c r="C427" s="81" t="s">
        <v>2019</v>
      </c>
      <c r="D427" s="81" t="s">
        <v>485</v>
      </c>
      <c r="E427" s="81" t="s">
        <v>486</v>
      </c>
      <c r="F427" s="81" t="s">
        <v>2895</v>
      </c>
      <c r="G427" s="91" t="s">
        <v>2799</v>
      </c>
      <c r="H427" s="81" t="s">
        <v>2800</v>
      </c>
      <c r="I427" s="85">
        <v>419348.72</v>
      </c>
      <c r="J427" s="85">
        <v>1170000</v>
      </c>
      <c r="K427" s="85">
        <v>487500</v>
      </c>
      <c r="L427" s="85">
        <v>794131.16</v>
      </c>
      <c r="M427" s="85">
        <v>306631.15999999997</v>
      </c>
      <c r="N427" s="82">
        <v>62.898699487179492</v>
      </c>
      <c r="O427" s="81" t="s">
        <v>2896</v>
      </c>
    </row>
    <row r="428" spans="1:15" ht="23.25" hidden="1" customHeight="1">
      <c r="A428" s="80">
        <v>44255</v>
      </c>
      <c r="B428" s="81" t="s">
        <v>2915</v>
      </c>
      <c r="C428" s="81" t="s">
        <v>2019</v>
      </c>
      <c r="D428" s="81" t="s">
        <v>485</v>
      </c>
      <c r="E428" s="81" t="s">
        <v>486</v>
      </c>
      <c r="F428" s="81" t="s">
        <v>2895</v>
      </c>
      <c r="G428" s="91" t="s">
        <v>2801</v>
      </c>
      <c r="H428" s="81" t="s">
        <v>2802</v>
      </c>
      <c r="I428" s="85">
        <v>0</v>
      </c>
      <c r="J428" s="85">
        <v>0</v>
      </c>
      <c r="K428" s="85">
        <v>0</v>
      </c>
      <c r="L428" s="85">
        <v>4520.18</v>
      </c>
      <c r="M428" s="85">
        <v>4520.18</v>
      </c>
      <c r="N428" s="83"/>
      <c r="O428" s="81" t="s">
        <v>2896</v>
      </c>
    </row>
    <row r="429" spans="1:15" ht="23.25" hidden="1" customHeight="1">
      <c r="A429" s="80">
        <v>44255</v>
      </c>
      <c r="B429" s="81" t="s">
        <v>2915</v>
      </c>
      <c r="C429" s="81" t="s">
        <v>2019</v>
      </c>
      <c r="D429" s="81" t="s">
        <v>485</v>
      </c>
      <c r="E429" s="81" t="s">
        <v>486</v>
      </c>
      <c r="F429" s="81" t="s">
        <v>2895</v>
      </c>
      <c r="G429" s="91" t="s">
        <v>2803</v>
      </c>
      <c r="H429" s="81" t="s">
        <v>2804</v>
      </c>
      <c r="I429" s="85">
        <v>885339.12</v>
      </c>
      <c r="J429" s="85">
        <v>2295000</v>
      </c>
      <c r="K429" s="85">
        <v>956250</v>
      </c>
      <c r="L429" s="85">
        <v>782059.2</v>
      </c>
      <c r="M429" s="85">
        <v>-174190.8</v>
      </c>
      <c r="N429" s="82">
        <v>-18.216031372549022</v>
      </c>
      <c r="O429" s="81" t="s">
        <v>2897</v>
      </c>
    </row>
    <row r="430" spans="1:15" ht="23.25" hidden="1" customHeight="1">
      <c r="A430" s="80">
        <v>44255</v>
      </c>
      <c r="B430" s="81" t="s">
        <v>2915</v>
      </c>
      <c r="C430" s="81" t="s">
        <v>2019</v>
      </c>
      <c r="D430" s="81" t="s">
        <v>485</v>
      </c>
      <c r="E430" s="81" t="s">
        <v>486</v>
      </c>
      <c r="F430" s="81" t="s">
        <v>2895</v>
      </c>
      <c r="G430" s="91" t="s">
        <v>2805</v>
      </c>
      <c r="H430" s="81" t="s">
        <v>2806</v>
      </c>
      <c r="I430" s="85">
        <v>7165177.0700000003</v>
      </c>
      <c r="J430" s="85">
        <v>21100000</v>
      </c>
      <c r="K430" s="85">
        <v>8791666.666666666</v>
      </c>
      <c r="L430" s="85">
        <v>7870471.6699999999</v>
      </c>
      <c r="M430" s="85">
        <v>-921194.9966666667</v>
      </c>
      <c r="N430" s="82">
        <v>-10.478047355450236</v>
      </c>
      <c r="O430" s="81" t="s">
        <v>2897</v>
      </c>
    </row>
    <row r="431" spans="1:15" ht="23.25" hidden="1" customHeight="1">
      <c r="A431" s="80">
        <v>44255</v>
      </c>
      <c r="B431" s="81" t="s">
        <v>2915</v>
      </c>
      <c r="C431" s="81" t="s">
        <v>2019</v>
      </c>
      <c r="D431" s="81" t="s">
        <v>485</v>
      </c>
      <c r="E431" s="81" t="s">
        <v>486</v>
      </c>
      <c r="F431" s="81" t="s">
        <v>2895</v>
      </c>
      <c r="G431" s="91" t="s">
        <v>2807</v>
      </c>
      <c r="H431" s="81" t="s">
        <v>2808</v>
      </c>
      <c r="I431" s="85">
        <v>2346281.0099999998</v>
      </c>
      <c r="J431" s="85">
        <v>5760000</v>
      </c>
      <c r="K431" s="85">
        <v>2400000</v>
      </c>
      <c r="L431" s="85">
        <v>2273201.11</v>
      </c>
      <c r="M431" s="85">
        <v>-126798.89</v>
      </c>
      <c r="N431" s="82">
        <v>-5.2832870833333336</v>
      </c>
      <c r="O431" s="81" t="s">
        <v>2897</v>
      </c>
    </row>
    <row r="432" spans="1:15" ht="23.25" hidden="1" customHeight="1">
      <c r="A432" s="80">
        <v>44255</v>
      </c>
      <c r="B432" s="81" t="s">
        <v>2915</v>
      </c>
      <c r="C432" s="81" t="s">
        <v>2019</v>
      </c>
      <c r="D432" s="81" t="s">
        <v>485</v>
      </c>
      <c r="E432" s="81" t="s">
        <v>486</v>
      </c>
      <c r="F432" s="81" t="s">
        <v>2895</v>
      </c>
      <c r="G432" s="91" t="s">
        <v>2870</v>
      </c>
      <c r="H432" s="81" t="s">
        <v>2871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3"/>
      <c r="O432" s="81" t="s">
        <v>2896</v>
      </c>
    </row>
    <row r="433" spans="1:15" ht="23.25" hidden="1" customHeight="1">
      <c r="A433" s="80">
        <v>44255</v>
      </c>
      <c r="B433" s="81" t="s">
        <v>2915</v>
      </c>
      <c r="C433" s="81" t="s">
        <v>2019</v>
      </c>
      <c r="D433" s="81" t="s">
        <v>485</v>
      </c>
      <c r="E433" s="81" t="s">
        <v>486</v>
      </c>
      <c r="F433" s="81" t="s">
        <v>2895</v>
      </c>
      <c r="G433" s="91" t="s">
        <v>2809</v>
      </c>
      <c r="H433" s="81" t="s">
        <v>2810</v>
      </c>
      <c r="I433" s="85">
        <v>349769.34</v>
      </c>
      <c r="J433" s="85">
        <v>1660000</v>
      </c>
      <c r="K433" s="85">
        <v>691666.66666666674</v>
      </c>
      <c r="L433" s="85">
        <v>968167.58</v>
      </c>
      <c r="M433" s="85">
        <v>276500.91333333339</v>
      </c>
      <c r="N433" s="82">
        <v>39.976035662650602</v>
      </c>
      <c r="O433" s="81" t="s">
        <v>2896</v>
      </c>
    </row>
    <row r="434" spans="1:15" ht="23.25" hidden="1" customHeight="1">
      <c r="A434" s="80">
        <v>44255</v>
      </c>
      <c r="B434" s="81" t="s">
        <v>2915</v>
      </c>
      <c r="C434" s="81" t="s">
        <v>2019</v>
      </c>
      <c r="D434" s="81" t="s">
        <v>485</v>
      </c>
      <c r="E434" s="81" t="s">
        <v>486</v>
      </c>
      <c r="F434" s="81" t="s">
        <v>2895</v>
      </c>
      <c r="G434" s="90" t="s">
        <v>2812</v>
      </c>
      <c r="H434" s="81" t="s">
        <v>2813</v>
      </c>
      <c r="I434" s="85">
        <v>1436560.24</v>
      </c>
      <c r="J434" s="85">
        <v>4000000</v>
      </c>
      <c r="K434" s="85">
        <v>1666666.6666666667</v>
      </c>
      <c r="L434" s="85">
        <v>1436189.56</v>
      </c>
      <c r="M434" s="85">
        <v>-230477.10666666666</v>
      </c>
      <c r="N434" s="82">
        <v>-13.828626399999999</v>
      </c>
      <c r="O434" s="81" t="s">
        <v>2896</v>
      </c>
    </row>
    <row r="435" spans="1:15" ht="23.25" hidden="1" customHeight="1">
      <c r="A435" s="80">
        <v>44255</v>
      </c>
      <c r="B435" s="81" t="s">
        <v>2915</v>
      </c>
      <c r="C435" s="81" t="s">
        <v>2019</v>
      </c>
      <c r="D435" s="81" t="s">
        <v>485</v>
      </c>
      <c r="E435" s="81" t="s">
        <v>486</v>
      </c>
      <c r="F435" s="81" t="s">
        <v>2895</v>
      </c>
      <c r="G435" s="90" t="s">
        <v>2814</v>
      </c>
      <c r="H435" s="81" t="s">
        <v>2815</v>
      </c>
      <c r="I435" s="85">
        <v>676716.28</v>
      </c>
      <c r="J435" s="85">
        <v>1400000</v>
      </c>
      <c r="K435" s="85">
        <v>583333.33333333337</v>
      </c>
      <c r="L435" s="85">
        <v>794709.62</v>
      </c>
      <c r="M435" s="85">
        <v>211376.28666666671</v>
      </c>
      <c r="N435" s="82">
        <v>36.235934857142851</v>
      </c>
      <c r="O435" s="81" t="s">
        <v>2897</v>
      </c>
    </row>
    <row r="436" spans="1:15" ht="23.25" hidden="1" customHeight="1">
      <c r="A436" s="80">
        <v>44255</v>
      </c>
      <c r="B436" s="81" t="s">
        <v>2915</v>
      </c>
      <c r="C436" s="81" t="s">
        <v>2019</v>
      </c>
      <c r="D436" s="81" t="s">
        <v>485</v>
      </c>
      <c r="E436" s="81" t="s">
        <v>486</v>
      </c>
      <c r="F436" s="81" t="s">
        <v>2895</v>
      </c>
      <c r="G436" s="90" t="s">
        <v>2816</v>
      </c>
      <c r="H436" s="81" t="s">
        <v>2817</v>
      </c>
      <c r="I436" s="85">
        <v>121694.93</v>
      </c>
      <c r="J436" s="85">
        <v>380000</v>
      </c>
      <c r="K436" s="85">
        <v>158333.33333333334</v>
      </c>
      <c r="L436" s="85">
        <v>45042</v>
      </c>
      <c r="M436" s="85">
        <v>-113291.33333333334</v>
      </c>
      <c r="N436" s="82">
        <v>-71.552421052631587</v>
      </c>
      <c r="O436" s="81" t="s">
        <v>2896</v>
      </c>
    </row>
    <row r="437" spans="1:15" ht="23.25" hidden="1" customHeight="1">
      <c r="A437" s="80">
        <v>44255</v>
      </c>
      <c r="B437" s="81" t="s">
        <v>2915</v>
      </c>
      <c r="C437" s="81" t="s">
        <v>2019</v>
      </c>
      <c r="D437" s="81" t="s">
        <v>485</v>
      </c>
      <c r="E437" s="81" t="s">
        <v>486</v>
      </c>
      <c r="F437" s="81" t="s">
        <v>2895</v>
      </c>
      <c r="G437" s="90" t="s">
        <v>2818</v>
      </c>
      <c r="H437" s="81" t="s">
        <v>2819</v>
      </c>
      <c r="I437" s="85">
        <v>642110.87</v>
      </c>
      <c r="J437" s="85">
        <v>1700000</v>
      </c>
      <c r="K437" s="85">
        <v>708333.33333333337</v>
      </c>
      <c r="L437" s="85">
        <v>717786.37</v>
      </c>
      <c r="M437" s="85">
        <v>9453.0366666666687</v>
      </c>
      <c r="N437" s="82">
        <v>1.3345463529411765</v>
      </c>
      <c r="O437" s="81" t="s">
        <v>2897</v>
      </c>
    </row>
    <row r="438" spans="1:15" ht="23.25" hidden="1" customHeight="1">
      <c r="A438" s="80">
        <v>44255</v>
      </c>
      <c r="B438" s="81" t="s">
        <v>2915</v>
      </c>
      <c r="C438" s="81" t="s">
        <v>2019</v>
      </c>
      <c r="D438" s="81" t="s">
        <v>485</v>
      </c>
      <c r="E438" s="81" t="s">
        <v>486</v>
      </c>
      <c r="F438" s="81" t="s">
        <v>2895</v>
      </c>
      <c r="G438" s="90" t="s">
        <v>2820</v>
      </c>
      <c r="H438" s="81" t="s">
        <v>2821</v>
      </c>
      <c r="I438" s="85">
        <v>7865691.8099999996</v>
      </c>
      <c r="J438" s="85">
        <v>21100000</v>
      </c>
      <c r="K438" s="85">
        <v>8791666.666666666</v>
      </c>
      <c r="L438" s="85">
        <v>7903933.3200000003</v>
      </c>
      <c r="M438" s="85">
        <v>-887733.34666666668</v>
      </c>
      <c r="N438" s="82">
        <v>-10.097440909952608</v>
      </c>
      <c r="O438" s="81" t="s">
        <v>2896</v>
      </c>
    </row>
    <row r="439" spans="1:15" ht="23.25" hidden="1" customHeight="1">
      <c r="A439" s="80">
        <v>44255</v>
      </c>
      <c r="B439" s="81" t="s">
        <v>2915</v>
      </c>
      <c r="C439" s="81" t="s">
        <v>2019</v>
      </c>
      <c r="D439" s="81" t="s">
        <v>485</v>
      </c>
      <c r="E439" s="81" t="s">
        <v>486</v>
      </c>
      <c r="F439" s="81" t="s">
        <v>2895</v>
      </c>
      <c r="G439" s="90" t="s">
        <v>2822</v>
      </c>
      <c r="H439" s="81" t="s">
        <v>2846</v>
      </c>
      <c r="I439" s="85">
        <v>1851039.66</v>
      </c>
      <c r="J439" s="85">
        <v>4690000</v>
      </c>
      <c r="K439" s="85">
        <v>1954166.6666666665</v>
      </c>
      <c r="L439" s="85">
        <v>1880257</v>
      </c>
      <c r="M439" s="85">
        <v>-73909.666666666672</v>
      </c>
      <c r="N439" s="82">
        <v>-3.7821577825159918</v>
      </c>
      <c r="O439" s="81" t="s">
        <v>2896</v>
      </c>
    </row>
    <row r="440" spans="1:15" ht="23.25" hidden="1" customHeight="1">
      <c r="A440" s="80">
        <v>44255</v>
      </c>
      <c r="B440" s="81" t="s">
        <v>2915</v>
      </c>
      <c r="C440" s="81" t="s">
        <v>2019</v>
      </c>
      <c r="D440" s="81" t="s">
        <v>485</v>
      </c>
      <c r="E440" s="81" t="s">
        <v>486</v>
      </c>
      <c r="F440" s="81" t="s">
        <v>2895</v>
      </c>
      <c r="G440" s="90" t="s">
        <v>2823</v>
      </c>
      <c r="H440" s="81" t="s">
        <v>2824</v>
      </c>
      <c r="I440" s="85">
        <v>3982042.92</v>
      </c>
      <c r="J440" s="85">
        <v>9610000</v>
      </c>
      <c r="K440" s="85">
        <v>4004166.6666666665</v>
      </c>
      <c r="L440" s="85">
        <v>3295400.42</v>
      </c>
      <c r="M440" s="85">
        <v>-708766.2466666667</v>
      </c>
      <c r="N440" s="82">
        <v>-17.700717918834549</v>
      </c>
      <c r="O440" s="81" t="s">
        <v>2896</v>
      </c>
    </row>
    <row r="441" spans="1:15" ht="23.25" hidden="1" customHeight="1">
      <c r="A441" s="80">
        <v>44255</v>
      </c>
      <c r="B441" s="81" t="s">
        <v>2915</v>
      </c>
      <c r="C441" s="81" t="s">
        <v>2019</v>
      </c>
      <c r="D441" s="81" t="s">
        <v>485</v>
      </c>
      <c r="E441" s="81" t="s">
        <v>486</v>
      </c>
      <c r="F441" s="81" t="s">
        <v>2895</v>
      </c>
      <c r="G441" s="90" t="s">
        <v>2825</v>
      </c>
      <c r="H441" s="81" t="s">
        <v>2826</v>
      </c>
      <c r="I441" s="85">
        <v>376093.28</v>
      </c>
      <c r="J441" s="85">
        <v>1135000</v>
      </c>
      <c r="K441" s="85">
        <v>472916.66666666669</v>
      </c>
      <c r="L441" s="85">
        <v>433310</v>
      </c>
      <c r="M441" s="85">
        <v>-39606.666666666672</v>
      </c>
      <c r="N441" s="82">
        <v>-8.3749779735682814</v>
      </c>
      <c r="O441" s="81" t="s">
        <v>2896</v>
      </c>
    </row>
    <row r="442" spans="1:15" ht="23.25" hidden="1" customHeight="1">
      <c r="A442" s="80">
        <v>44255</v>
      </c>
      <c r="B442" s="81" t="s">
        <v>2915</v>
      </c>
      <c r="C442" s="81" t="s">
        <v>2019</v>
      </c>
      <c r="D442" s="81" t="s">
        <v>485</v>
      </c>
      <c r="E442" s="81" t="s">
        <v>486</v>
      </c>
      <c r="F442" s="81" t="s">
        <v>2895</v>
      </c>
      <c r="G442" s="90" t="s">
        <v>2827</v>
      </c>
      <c r="H442" s="81" t="s">
        <v>2828</v>
      </c>
      <c r="I442" s="85">
        <v>1238032.47</v>
      </c>
      <c r="J442" s="85">
        <v>2560300</v>
      </c>
      <c r="K442" s="85">
        <v>1066791.6666666665</v>
      </c>
      <c r="L442" s="85">
        <v>1307577.44</v>
      </c>
      <c r="M442" s="85">
        <v>240785.77333333335</v>
      </c>
      <c r="N442" s="82">
        <v>22.571021208452134</v>
      </c>
      <c r="O442" s="81" t="s">
        <v>2897</v>
      </c>
    </row>
    <row r="443" spans="1:15" ht="23.25" hidden="1" customHeight="1">
      <c r="A443" s="80">
        <v>44255</v>
      </c>
      <c r="B443" s="81" t="s">
        <v>2915</v>
      </c>
      <c r="C443" s="81" t="s">
        <v>2019</v>
      </c>
      <c r="D443" s="81" t="s">
        <v>485</v>
      </c>
      <c r="E443" s="81" t="s">
        <v>486</v>
      </c>
      <c r="F443" s="81" t="s">
        <v>2895</v>
      </c>
      <c r="G443" s="90" t="s">
        <v>2829</v>
      </c>
      <c r="H443" s="81" t="s">
        <v>2830</v>
      </c>
      <c r="I443" s="85">
        <v>748955.54</v>
      </c>
      <c r="J443" s="85">
        <v>1847000</v>
      </c>
      <c r="K443" s="85">
        <v>769583.33333333337</v>
      </c>
      <c r="L443" s="85">
        <v>662130.23</v>
      </c>
      <c r="M443" s="85">
        <v>-107453.10333333335</v>
      </c>
      <c r="N443" s="82">
        <v>-13.962503952355171</v>
      </c>
      <c r="O443" s="81" t="s">
        <v>2896</v>
      </c>
    </row>
    <row r="444" spans="1:15" ht="23.25" hidden="1" customHeight="1">
      <c r="A444" s="80">
        <v>44255</v>
      </c>
      <c r="B444" s="81" t="s">
        <v>2915</v>
      </c>
      <c r="C444" s="81" t="s">
        <v>2019</v>
      </c>
      <c r="D444" s="81" t="s">
        <v>485</v>
      </c>
      <c r="E444" s="81" t="s">
        <v>486</v>
      </c>
      <c r="F444" s="81" t="s">
        <v>2895</v>
      </c>
      <c r="G444" s="90" t="s">
        <v>2831</v>
      </c>
      <c r="H444" s="81" t="s">
        <v>2832</v>
      </c>
      <c r="I444" s="85">
        <v>962552.38</v>
      </c>
      <c r="J444" s="85">
        <v>1840000</v>
      </c>
      <c r="K444" s="85">
        <v>766666.66666666674</v>
      </c>
      <c r="L444" s="85">
        <v>971916.15</v>
      </c>
      <c r="M444" s="85">
        <v>205249.48333333334</v>
      </c>
      <c r="N444" s="82">
        <v>26.771671739130433</v>
      </c>
      <c r="O444" s="81" t="s">
        <v>2897</v>
      </c>
    </row>
    <row r="445" spans="1:15" ht="23.25" hidden="1" customHeight="1">
      <c r="A445" s="80">
        <v>44255</v>
      </c>
      <c r="B445" s="81" t="s">
        <v>2915</v>
      </c>
      <c r="C445" s="81" t="s">
        <v>2019</v>
      </c>
      <c r="D445" s="81" t="s">
        <v>485</v>
      </c>
      <c r="E445" s="81" t="s">
        <v>486</v>
      </c>
      <c r="F445" s="81" t="s">
        <v>2895</v>
      </c>
      <c r="G445" s="90" t="s">
        <v>2833</v>
      </c>
      <c r="H445" s="81" t="s">
        <v>2834</v>
      </c>
      <c r="I445" s="85">
        <v>1835608.73</v>
      </c>
      <c r="J445" s="85">
        <v>4563770.2699999996</v>
      </c>
      <c r="K445" s="85">
        <v>1901570.9458333333</v>
      </c>
      <c r="L445" s="85">
        <v>2837261.78</v>
      </c>
      <c r="M445" s="85">
        <v>935690.83416666673</v>
      </c>
      <c r="N445" s="82">
        <v>49.20620165221419</v>
      </c>
      <c r="O445" s="81" t="s">
        <v>2897</v>
      </c>
    </row>
    <row r="446" spans="1:15" ht="23.25" hidden="1" customHeight="1">
      <c r="A446" s="80">
        <v>44255</v>
      </c>
      <c r="B446" s="81" t="s">
        <v>2915</v>
      </c>
      <c r="C446" s="81" t="s">
        <v>2019</v>
      </c>
      <c r="D446" s="81" t="s">
        <v>485</v>
      </c>
      <c r="E446" s="81" t="s">
        <v>486</v>
      </c>
      <c r="F446" s="81" t="s">
        <v>2895</v>
      </c>
      <c r="G446" s="90" t="s">
        <v>2835</v>
      </c>
      <c r="H446" s="81" t="s">
        <v>2836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3"/>
      <c r="O446" s="81" t="s">
        <v>2897</v>
      </c>
    </row>
    <row r="447" spans="1:15" ht="23.25" hidden="1" customHeight="1">
      <c r="A447" s="80">
        <v>44255</v>
      </c>
      <c r="B447" s="81" t="s">
        <v>2915</v>
      </c>
      <c r="C447" s="81" t="s">
        <v>2019</v>
      </c>
      <c r="D447" s="81" t="s">
        <v>485</v>
      </c>
      <c r="E447" s="81" t="s">
        <v>486</v>
      </c>
      <c r="F447" s="81" t="s">
        <v>2895</v>
      </c>
      <c r="G447" s="90" t="s">
        <v>2837</v>
      </c>
      <c r="H447" s="81" t="s">
        <v>2838</v>
      </c>
      <c r="I447" s="85">
        <v>1030473.07</v>
      </c>
      <c r="J447" s="85">
        <v>1570000</v>
      </c>
      <c r="K447" s="85">
        <v>654166.66666666674</v>
      </c>
      <c r="L447" s="85">
        <v>205705.75</v>
      </c>
      <c r="M447" s="85">
        <v>-448460.91666666669</v>
      </c>
      <c r="N447" s="82">
        <v>-68.554535031847124</v>
      </c>
      <c r="O447" s="81" t="s">
        <v>2896</v>
      </c>
    </row>
    <row r="448" spans="1:15" ht="23.25" hidden="1" customHeight="1">
      <c r="A448" s="80">
        <v>44255</v>
      </c>
      <c r="B448" s="81" t="s">
        <v>2915</v>
      </c>
      <c r="C448" s="81" t="s">
        <v>2019</v>
      </c>
      <c r="D448" s="81" t="s">
        <v>485</v>
      </c>
      <c r="E448" s="81" t="s">
        <v>486</v>
      </c>
      <c r="F448" s="81" t="s">
        <v>2895</v>
      </c>
      <c r="G448" s="90" t="s">
        <v>2872</v>
      </c>
      <c r="H448" s="81" t="s">
        <v>2873</v>
      </c>
      <c r="I448" s="85">
        <v>0</v>
      </c>
      <c r="J448" s="85">
        <v>0</v>
      </c>
      <c r="K448" s="85">
        <v>0</v>
      </c>
      <c r="L448" s="85">
        <v>0</v>
      </c>
      <c r="M448" s="85">
        <v>0</v>
      </c>
      <c r="N448" s="83"/>
      <c r="O448" s="81" t="s">
        <v>2897</v>
      </c>
    </row>
    <row r="449" spans="1:15" ht="23.25" hidden="1" customHeight="1">
      <c r="A449" s="80">
        <v>44255</v>
      </c>
      <c r="B449" s="81" t="s">
        <v>2915</v>
      </c>
      <c r="C449" s="81" t="s">
        <v>2019</v>
      </c>
      <c r="D449" s="81" t="s">
        <v>485</v>
      </c>
      <c r="E449" s="81" t="s">
        <v>486</v>
      </c>
      <c r="F449" s="81" t="s">
        <v>1944</v>
      </c>
      <c r="G449" s="89" t="s">
        <v>2852</v>
      </c>
      <c r="H449" s="81" t="s">
        <v>2898</v>
      </c>
      <c r="I449" s="85">
        <v>-5238119.3</v>
      </c>
      <c r="J449" s="85">
        <v>-5238119.3</v>
      </c>
      <c r="K449" s="85">
        <v>-2182549.708333333</v>
      </c>
      <c r="L449" s="85">
        <v>7913327.8100000024</v>
      </c>
      <c r="M449" s="85">
        <v>10095877.518333333</v>
      </c>
      <c r="N449" s="82">
        <v>-462.57262685865135</v>
      </c>
      <c r="O449" s="81" t="s">
        <v>2896</v>
      </c>
    </row>
    <row r="450" spans="1:15" ht="23.25" hidden="1" customHeight="1">
      <c r="A450" s="80">
        <v>44255</v>
      </c>
      <c r="B450" s="81" t="s">
        <v>2915</v>
      </c>
      <c r="C450" s="81" t="s">
        <v>2019</v>
      </c>
      <c r="D450" s="81" t="s">
        <v>485</v>
      </c>
      <c r="E450" s="81" t="s">
        <v>486</v>
      </c>
      <c r="F450" s="81" t="s">
        <v>1944</v>
      </c>
      <c r="G450" s="89" t="s">
        <v>2853</v>
      </c>
      <c r="H450" s="81" t="s">
        <v>2899</v>
      </c>
      <c r="I450" s="85">
        <v>5380700.8700000001</v>
      </c>
      <c r="J450" s="85">
        <v>5380700.8700000001</v>
      </c>
      <c r="K450" s="85">
        <v>2241958.6958333333</v>
      </c>
      <c r="L450" s="85">
        <v>13336274.07</v>
      </c>
      <c r="M450" s="85">
        <v>11094315.374166667</v>
      </c>
      <c r="N450" s="82">
        <v>494.84923137903405</v>
      </c>
      <c r="O450" s="81" t="s">
        <v>2896</v>
      </c>
    </row>
    <row r="451" spans="1:15" ht="23.25" hidden="1" customHeight="1">
      <c r="A451" s="80">
        <v>44255</v>
      </c>
      <c r="B451" s="81" t="s">
        <v>2915</v>
      </c>
      <c r="C451" s="81" t="s">
        <v>2019</v>
      </c>
      <c r="D451" s="81" t="s">
        <v>485</v>
      </c>
      <c r="E451" s="81" t="s">
        <v>486</v>
      </c>
      <c r="F451" s="81" t="s">
        <v>1944</v>
      </c>
      <c r="G451" s="89" t="s">
        <v>2854</v>
      </c>
      <c r="H451" s="81" t="s">
        <v>2900</v>
      </c>
      <c r="I451" s="85">
        <v>15987411.220000001</v>
      </c>
      <c r="J451" s="85">
        <v>-15987411.220000001</v>
      </c>
      <c r="K451" s="85">
        <v>-6661421.3416666668</v>
      </c>
      <c r="L451" s="85">
        <v>-13619806.689999999</v>
      </c>
      <c r="M451" s="85">
        <v>-6958385.3483333336</v>
      </c>
      <c r="N451" s="82">
        <v>104.4579676233536</v>
      </c>
      <c r="O451" s="81" t="s">
        <v>2896</v>
      </c>
    </row>
    <row r="452" spans="1:15" ht="23.25" customHeight="1">
      <c r="A452" s="80">
        <v>44255</v>
      </c>
      <c r="B452" s="81" t="s">
        <v>2915</v>
      </c>
      <c r="C452" s="81" t="s">
        <v>2019</v>
      </c>
      <c r="D452" s="81" t="s">
        <v>487</v>
      </c>
      <c r="E452" s="81" t="s">
        <v>488</v>
      </c>
      <c r="F452" s="81" t="s">
        <v>2895</v>
      </c>
      <c r="G452" s="89" t="s">
        <v>2790</v>
      </c>
      <c r="H452" s="81" t="s">
        <v>2791</v>
      </c>
      <c r="I452" s="85">
        <v>7794554.9699999997</v>
      </c>
      <c r="J452" s="85">
        <v>21000000</v>
      </c>
      <c r="K452" s="85">
        <v>8750000</v>
      </c>
      <c r="L452" s="85">
        <v>12090382.259999994</v>
      </c>
      <c r="M452" s="85">
        <v>3340382.26</v>
      </c>
      <c r="N452" s="82">
        <v>38.175797257142861</v>
      </c>
      <c r="O452" s="81" t="s">
        <v>2896</v>
      </c>
    </row>
    <row r="453" spans="1:15" ht="23.25" customHeight="1">
      <c r="A453" s="80">
        <v>44255</v>
      </c>
      <c r="B453" s="81" t="s">
        <v>2915</v>
      </c>
      <c r="C453" s="81" t="s">
        <v>2019</v>
      </c>
      <c r="D453" s="81" t="s">
        <v>487</v>
      </c>
      <c r="E453" s="81" t="s">
        <v>488</v>
      </c>
      <c r="F453" s="81" t="s">
        <v>2895</v>
      </c>
      <c r="G453" s="89" t="s">
        <v>2792</v>
      </c>
      <c r="H453" s="81" t="s">
        <v>2793</v>
      </c>
      <c r="I453" s="85">
        <v>10526.15</v>
      </c>
      <c r="J453" s="85">
        <v>20000</v>
      </c>
      <c r="K453" s="85">
        <v>8333.3333333333339</v>
      </c>
      <c r="L453" s="85">
        <v>29500</v>
      </c>
      <c r="M453" s="85">
        <v>21166.666666666664</v>
      </c>
      <c r="N453" s="82">
        <v>253.99999999999997</v>
      </c>
      <c r="O453" s="81" t="s">
        <v>2896</v>
      </c>
    </row>
    <row r="454" spans="1:15" ht="23.25" customHeight="1">
      <c r="A454" s="80">
        <v>44255</v>
      </c>
      <c r="B454" s="81" t="s">
        <v>2915</v>
      </c>
      <c r="C454" s="81" t="s">
        <v>2019</v>
      </c>
      <c r="D454" s="81" t="s">
        <v>487</v>
      </c>
      <c r="E454" s="81" t="s">
        <v>488</v>
      </c>
      <c r="F454" s="81" t="s">
        <v>2895</v>
      </c>
      <c r="G454" s="89" t="s">
        <v>2794</v>
      </c>
      <c r="H454" s="81" t="s">
        <v>2795</v>
      </c>
      <c r="I454" s="85">
        <v>12409.5</v>
      </c>
      <c r="J454" s="85">
        <v>30000</v>
      </c>
      <c r="K454" s="85">
        <v>12500</v>
      </c>
      <c r="L454" s="85">
        <v>0</v>
      </c>
      <c r="M454" s="85">
        <v>-12500</v>
      </c>
      <c r="N454" s="82">
        <v>-100</v>
      </c>
      <c r="O454" s="81" t="s">
        <v>2897</v>
      </c>
    </row>
    <row r="455" spans="1:15" ht="23.25" customHeight="1">
      <c r="A455" s="80">
        <v>44255</v>
      </c>
      <c r="B455" s="81" t="s">
        <v>2915</v>
      </c>
      <c r="C455" s="81" t="s">
        <v>2019</v>
      </c>
      <c r="D455" s="81" t="s">
        <v>487</v>
      </c>
      <c r="E455" s="81" t="s">
        <v>488</v>
      </c>
      <c r="F455" s="81" t="s">
        <v>2895</v>
      </c>
      <c r="G455" s="89" t="s">
        <v>2865</v>
      </c>
      <c r="H455" s="81" t="s">
        <v>2796</v>
      </c>
      <c r="I455" s="85">
        <v>193268.3</v>
      </c>
      <c r="J455" s="85">
        <v>500000</v>
      </c>
      <c r="K455" s="85">
        <v>208333.33333333334</v>
      </c>
      <c r="L455" s="85">
        <v>188479.21000000002</v>
      </c>
      <c r="M455" s="85">
        <v>-19854.123333333333</v>
      </c>
      <c r="N455" s="82">
        <v>-9.5299791999999997</v>
      </c>
      <c r="O455" s="81" t="s">
        <v>2897</v>
      </c>
    </row>
    <row r="456" spans="1:15" ht="23.25" customHeight="1">
      <c r="A456" s="80">
        <v>44255</v>
      </c>
      <c r="B456" s="81" t="s">
        <v>2915</v>
      </c>
      <c r="C456" s="81" t="s">
        <v>2019</v>
      </c>
      <c r="D456" s="81" t="s">
        <v>487</v>
      </c>
      <c r="E456" s="81" t="s">
        <v>488</v>
      </c>
      <c r="F456" s="81" t="s">
        <v>2895</v>
      </c>
      <c r="G456" s="89" t="s">
        <v>2797</v>
      </c>
      <c r="H456" s="81" t="s">
        <v>2798</v>
      </c>
      <c r="I456" s="85">
        <v>1743317.44</v>
      </c>
      <c r="J456" s="85">
        <v>5000000</v>
      </c>
      <c r="K456" s="85">
        <v>2083333.3333333333</v>
      </c>
      <c r="L456" s="85">
        <v>1720197.74</v>
      </c>
      <c r="M456" s="85">
        <v>-363135.59333333332</v>
      </c>
      <c r="N456" s="82">
        <v>-17.43050848</v>
      </c>
      <c r="O456" s="81" t="s">
        <v>2897</v>
      </c>
    </row>
    <row r="457" spans="1:15" ht="23.25" customHeight="1">
      <c r="A457" s="80">
        <v>44255</v>
      </c>
      <c r="B457" s="81" t="s">
        <v>2915</v>
      </c>
      <c r="C457" s="81" t="s">
        <v>2019</v>
      </c>
      <c r="D457" s="81" t="s">
        <v>487</v>
      </c>
      <c r="E457" s="81" t="s">
        <v>488</v>
      </c>
      <c r="F457" s="81" t="s">
        <v>2895</v>
      </c>
      <c r="G457" s="89" t="s">
        <v>2799</v>
      </c>
      <c r="H457" s="81" t="s">
        <v>2800</v>
      </c>
      <c r="I457" s="85">
        <v>429650.28</v>
      </c>
      <c r="J457" s="85">
        <v>1100000</v>
      </c>
      <c r="K457" s="85">
        <v>458333.33333333331</v>
      </c>
      <c r="L457" s="85">
        <v>481744.32</v>
      </c>
      <c r="M457" s="85">
        <v>23410.986666666668</v>
      </c>
      <c r="N457" s="82">
        <v>5.1078516363636366</v>
      </c>
      <c r="O457" s="81" t="s">
        <v>2896</v>
      </c>
    </row>
    <row r="458" spans="1:15" ht="23.25" customHeight="1">
      <c r="A458" s="80">
        <v>44255</v>
      </c>
      <c r="B458" s="81" t="s">
        <v>2915</v>
      </c>
      <c r="C458" s="81" t="s">
        <v>2019</v>
      </c>
      <c r="D458" s="81" t="s">
        <v>487</v>
      </c>
      <c r="E458" s="81" t="s">
        <v>488</v>
      </c>
      <c r="F458" s="81" t="s">
        <v>2895</v>
      </c>
      <c r="G458" s="89" t="s">
        <v>2801</v>
      </c>
      <c r="H458" s="81" t="s">
        <v>2802</v>
      </c>
      <c r="I458" s="85">
        <v>2690.31</v>
      </c>
      <c r="J458" s="85">
        <v>5000</v>
      </c>
      <c r="K458" s="85">
        <v>2083.333333333333</v>
      </c>
      <c r="L458" s="85">
        <v>0</v>
      </c>
      <c r="M458" s="85">
        <v>-2083.333333333333</v>
      </c>
      <c r="N458" s="82">
        <v>-100</v>
      </c>
      <c r="O458" s="81" t="s">
        <v>2897</v>
      </c>
    </row>
    <row r="459" spans="1:15" ht="23.25" customHeight="1">
      <c r="A459" s="80">
        <v>44255</v>
      </c>
      <c r="B459" s="81" t="s">
        <v>2915</v>
      </c>
      <c r="C459" s="81" t="s">
        <v>2019</v>
      </c>
      <c r="D459" s="81" t="s">
        <v>487</v>
      </c>
      <c r="E459" s="81" t="s">
        <v>488</v>
      </c>
      <c r="F459" s="81" t="s">
        <v>2895</v>
      </c>
      <c r="G459" s="89" t="s">
        <v>2803</v>
      </c>
      <c r="H459" s="81" t="s">
        <v>2804</v>
      </c>
      <c r="I459" s="85">
        <v>831402.44</v>
      </c>
      <c r="J459" s="85">
        <v>2200000</v>
      </c>
      <c r="K459" s="85">
        <v>916666.66666666663</v>
      </c>
      <c r="L459" s="85">
        <v>804648.45</v>
      </c>
      <c r="M459" s="85">
        <v>-112018.21666666667</v>
      </c>
      <c r="N459" s="82">
        <v>-12.220169090909092</v>
      </c>
      <c r="O459" s="81" t="s">
        <v>2897</v>
      </c>
    </row>
    <row r="460" spans="1:15" ht="23.25" customHeight="1">
      <c r="A460" s="80">
        <v>44255</v>
      </c>
      <c r="B460" s="81" t="s">
        <v>2915</v>
      </c>
      <c r="C460" s="81" t="s">
        <v>2019</v>
      </c>
      <c r="D460" s="81" t="s">
        <v>487</v>
      </c>
      <c r="E460" s="81" t="s">
        <v>488</v>
      </c>
      <c r="F460" s="81" t="s">
        <v>2895</v>
      </c>
      <c r="G460" s="89" t="s">
        <v>2805</v>
      </c>
      <c r="H460" s="81" t="s">
        <v>2806</v>
      </c>
      <c r="I460" s="85">
        <v>9193159.5600000005</v>
      </c>
      <c r="J460" s="85">
        <v>27690000</v>
      </c>
      <c r="K460" s="85">
        <v>11537500</v>
      </c>
      <c r="L460" s="85">
        <v>11440797.33</v>
      </c>
      <c r="M460" s="85">
        <v>-96702.67</v>
      </c>
      <c r="N460" s="82">
        <v>-0.83815965330444209</v>
      </c>
      <c r="O460" s="81" t="s">
        <v>2897</v>
      </c>
    </row>
    <row r="461" spans="1:15" ht="23.25" customHeight="1">
      <c r="A461" s="80">
        <v>44255</v>
      </c>
      <c r="B461" s="81" t="s">
        <v>2915</v>
      </c>
      <c r="C461" s="81" t="s">
        <v>2019</v>
      </c>
      <c r="D461" s="81" t="s">
        <v>487</v>
      </c>
      <c r="E461" s="81" t="s">
        <v>488</v>
      </c>
      <c r="F461" s="81" t="s">
        <v>2895</v>
      </c>
      <c r="G461" s="89" t="s">
        <v>2807</v>
      </c>
      <c r="H461" s="81" t="s">
        <v>2808</v>
      </c>
      <c r="I461" s="85">
        <v>1664563.47</v>
      </c>
      <c r="J461" s="85">
        <v>4200000</v>
      </c>
      <c r="K461" s="85">
        <v>1750000</v>
      </c>
      <c r="L461" s="85">
        <v>2047167.57</v>
      </c>
      <c r="M461" s="85">
        <v>297167.57</v>
      </c>
      <c r="N461" s="82">
        <v>16.981003999999999</v>
      </c>
      <c r="O461" s="81" t="s">
        <v>2896</v>
      </c>
    </row>
    <row r="462" spans="1:15" ht="23.25" customHeight="1">
      <c r="A462" s="80">
        <v>44255</v>
      </c>
      <c r="B462" s="81" t="s">
        <v>2915</v>
      </c>
      <c r="C462" s="81" t="s">
        <v>2019</v>
      </c>
      <c r="D462" s="81" t="s">
        <v>487</v>
      </c>
      <c r="E462" s="81" t="s">
        <v>488</v>
      </c>
      <c r="F462" s="81" t="s">
        <v>2895</v>
      </c>
      <c r="G462" s="89" t="s">
        <v>2870</v>
      </c>
      <c r="H462" s="81" t="s">
        <v>2871</v>
      </c>
      <c r="I462" s="85">
        <v>0</v>
      </c>
      <c r="J462" s="86"/>
      <c r="K462" s="86"/>
      <c r="L462" s="85">
        <v>0</v>
      </c>
      <c r="M462" s="86"/>
      <c r="N462" s="83"/>
      <c r="O462" s="81" t="s">
        <v>2901</v>
      </c>
    </row>
    <row r="463" spans="1:15" ht="23.25" customHeight="1">
      <c r="A463" s="80">
        <v>44255</v>
      </c>
      <c r="B463" s="81" t="s">
        <v>2915</v>
      </c>
      <c r="C463" s="81" t="s">
        <v>2019</v>
      </c>
      <c r="D463" s="81" t="s">
        <v>487</v>
      </c>
      <c r="E463" s="81" t="s">
        <v>488</v>
      </c>
      <c r="F463" s="81" t="s">
        <v>2895</v>
      </c>
      <c r="G463" s="89" t="s">
        <v>2809</v>
      </c>
      <c r="H463" s="81" t="s">
        <v>2810</v>
      </c>
      <c r="I463" s="85">
        <v>394614.59</v>
      </c>
      <c r="J463" s="85">
        <v>396721.98</v>
      </c>
      <c r="K463" s="85">
        <v>165300.82500000001</v>
      </c>
      <c r="L463" s="85">
        <v>396721.98</v>
      </c>
      <c r="M463" s="85">
        <v>231421.155</v>
      </c>
      <c r="N463" s="82">
        <v>140</v>
      </c>
      <c r="O463" s="81" t="s">
        <v>2896</v>
      </c>
    </row>
    <row r="464" spans="1:15" ht="23.25" customHeight="1">
      <c r="A464" s="80">
        <v>44255</v>
      </c>
      <c r="B464" s="81" t="s">
        <v>2915</v>
      </c>
      <c r="C464" s="81" t="s">
        <v>2019</v>
      </c>
      <c r="D464" s="81" t="s">
        <v>487</v>
      </c>
      <c r="E464" s="81" t="s">
        <v>488</v>
      </c>
      <c r="F464" s="81" t="s">
        <v>2895</v>
      </c>
      <c r="G464" s="90" t="s">
        <v>2812</v>
      </c>
      <c r="H464" s="81" t="s">
        <v>2813</v>
      </c>
      <c r="I464" s="85">
        <v>1505504.47</v>
      </c>
      <c r="J464" s="85">
        <v>3990000</v>
      </c>
      <c r="K464" s="85">
        <v>1662500</v>
      </c>
      <c r="L464" s="85">
        <v>1282356.05</v>
      </c>
      <c r="M464" s="85">
        <v>-380143.95</v>
      </c>
      <c r="N464" s="82">
        <v>-22.865801503759396</v>
      </c>
      <c r="O464" s="81" t="s">
        <v>2896</v>
      </c>
    </row>
    <row r="465" spans="1:15" ht="23.25" customHeight="1">
      <c r="A465" s="80">
        <v>44255</v>
      </c>
      <c r="B465" s="81" t="s">
        <v>2915</v>
      </c>
      <c r="C465" s="81" t="s">
        <v>2019</v>
      </c>
      <c r="D465" s="81" t="s">
        <v>487</v>
      </c>
      <c r="E465" s="81" t="s">
        <v>488</v>
      </c>
      <c r="F465" s="81" t="s">
        <v>2895</v>
      </c>
      <c r="G465" s="90" t="s">
        <v>2814</v>
      </c>
      <c r="H465" s="81" t="s">
        <v>2815</v>
      </c>
      <c r="I465" s="85">
        <v>430638.12</v>
      </c>
      <c r="J465" s="85">
        <v>1100000</v>
      </c>
      <c r="K465" s="85">
        <v>458333.33333333331</v>
      </c>
      <c r="L465" s="85">
        <v>270458.05</v>
      </c>
      <c r="M465" s="85">
        <v>-187875.28333333335</v>
      </c>
      <c r="N465" s="82">
        <v>-40.990970909090912</v>
      </c>
      <c r="O465" s="81" t="s">
        <v>2896</v>
      </c>
    </row>
    <row r="466" spans="1:15" ht="23.25" customHeight="1">
      <c r="A466" s="80">
        <v>44255</v>
      </c>
      <c r="B466" s="81" t="s">
        <v>2915</v>
      </c>
      <c r="C466" s="81" t="s">
        <v>2019</v>
      </c>
      <c r="D466" s="81" t="s">
        <v>487</v>
      </c>
      <c r="E466" s="81" t="s">
        <v>488</v>
      </c>
      <c r="F466" s="81" t="s">
        <v>2895</v>
      </c>
      <c r="G466" s="90" t="s">
        <v>2816</v>
      </c>
      <c r="H466" s="81" t="s">
        <v>2817</v>
      </c>
      <c r="I466" s="85">
        <v>26366.1</v>
      </c>
      <c r="J466" s="85">
        <v>70000</v>
      </c>
      <c r="K466" s="85">
        <v>29166.666666666668</v>
      </c>
      <c r="L466" s="85">
        <v>28864.2</v>
      </c>
      <c r="M466" s="85">
        <v>-302.46666666666664</v>
      </c>
      <c r="N466" s="82">
        <v>-1.0370285714285714</v>
      </c>
      <c r="O466" s="81" t="s">
        <v>2896</v>
      </c>
    </row>
    <row r="467" spans="1:15" ht="23.25" customHeight="1">
      <c r="A467" s="80">
        <v>44255</v>
      </c>
      <c r="B467" s="81" t="s">
        <v>2915</v>
      </c>
      <c r="C467" s="81" t="s">
        <v>2019</v>
      </c>
      <c r="D467" s="81" t="s">
        <v>487</v>
      </c>
      <c r="E467" s="81" t="s">
        <v>488</v>
      </c>
      <c r="F467" s="81" t="s">
        <v>2895</v>
      </c>
      <c r="G467" s="90" t="s">
        <v>2818</v>
      </c>
      <c r="H467" s="81" t="s">
        <v>2819</v>
      </c>
      <c r="I467" s="85">
        <v>594354.06000000006</v>
      </c>
      <c r="J467" s="85">
        <v>1575000</v>
      </c>
      <c r="K467" s="85">
        <v>656250</v>
      </c>
      <c r="L467" s="85">
        <v>739777.1</v>
      </c>
      <c r="M467" s="85">
        <v>83527.100000000006</v>
      </c>
      <c r="N467" s="82">
        <v>12.727939047619047</v>
      </c>
      <c r="O467" s="81" t="s">
        <v>2897</v>
      </c>
    </row>
    <row r="468" spans="1:15" ht="23.25" customHeight="1">
      <c r="A468" s="80">
        <v>44255</v>
      </c>
      <c r="B468" s="81" t="s">
        <v>2915</v>
      </c>
      <c r="C468" s="81" t="s">
        <v>2019</v>
      </c>
      <c r="D468" s="81" t="s">
        <v>487</v>
      </c>
      <c r="E468" s="81" t="s">
        <v>488</v>
      </c>
      <c r="F468" s="81" t="s">
        <v>2895</v>
      </c>
      <c r="G468" s="90" t="s">
        <v>2820</v>
      </c>
      <c r="H468" s="81" t="s">
        <v>2821</v>
      </c>
      <c r="I468" s="85">
        <v>9450899.4399999995</v>
      </c>
      <c r="J468" s="85">
        <v>27690000</v>
      </c>
      <c r="K468" s="85">
        <v>11537500</v>
      </c>
      <c r="L468" s="85">
        <v>11440797.33</v>
      </c>
      <c r="M468" s="85">
        <v>-96702.67</v>
      </c>
      <c r="N468" s="82">
        <v>-0.83815965330444209</v>
      </c>
      <c r="O468" s="81" t="s">
        <v>2896</v>
      </c>
    </row>
    <row r="469" spans="1:15" ht="23.25" customHeight="1">
      <c r="A469" s="80">
        <v>44255</v>
      </c>
      <c r="B469" s="81" t="s">
        <v>2915</v>
      </c>
      <c r="C469" s="81" t="s">
        <v>2019</v>
      </c>
      <c r="D469" s="81" t="s">
        <v>487</v>
      </c>
      <c r="E469" s="81" t="s">
        <v>488</v>
      </c>
      <c r="F469" s="81" t="s">
        <v>2895</v>
      </c>
      <c r="G469" s="90" t="s">
        <v>2822</v>
      </c>
      <c r="H469" s="81" t="s">
        <v>2846</v>
      </c>
      <c r="I469" s="85">
        <v>1903838.89</v>
      </c>
      <c r="J469" s="85">
        <v>5150000</v>
      </c>
      <c r="K469" s="85">
        <v>2145833.333333333</v>
      </c>
      <c r="L469" s="85">
        <v>1955899.62</v>
      </c>
      <c r="M469" s="85">
        <v>-189933.71333333335</v>
      </c>
      <c r="N469" s="82">
        <v>-8.8512798446601941</v>
      </c>
      <c r="O469" s="81" t="s">
        <v>2896</v>
      </c>
    </row>
    <row r="470" spans="1:15" ht="23.25" customHeight="1">
      <c r="A470" s="80">
        <v>44255</v>
      </c>
      <c r="B470" s="81" t="s">
        <v>2915</v>
      </c>
      <c r="C470" s="81" t="s">
        <v>2019</v>
      </c>
      <c r="D470" s="81" t="s">
        <v>487</v>
      </c>
      <c r="E470" s="81" t="s">
        <v>488</v>
      </c>
      <c r="F470" s="81" t="s">
        <v>2895</v>
      </c>
      <c r="G470" s="90" t="s">
        <v>2823</v>
      </c>
      <c r="H470" s="81" t="s">
        <v>2824</v>
      </c>
      <c r="I470" s="85">
        <v>3014957.77</v>
      </c>
      <c r="J470" s="85">
        <v>8200000</v>
      </c>
      <c r="K470" s="85">
        <v>3416666.6666666665</v>
      </c>
      <c r="L470" s="85">
        <v>3337125</v>
      </c>
      <c r="M470" s="85">
        <v>-79541.666666666657</v>
      </c>
      <c r="N470" s="82">
        <v>-2.3280487804878049</v>
      </c>
      <c r="O470" s="81" t="s">
        <v>2896</v>
      </c>
    </row>
    <row r="471" spans="1:15" ht="23.25" customHeight="1">
      <c r="A471" s="80">
        <v>44255</v>
      </c>
      <c r="B471" s="81" t="s">
        <v>2915</v>
      </c>
      <c r="C471" s="81" t="s">
        <v>2019</v>
      </c>
      <c r="D471" s="81" t="s">
        <v>487</v>
      </c>
      <c r="E471" s="81" t="s">
        <v>488</v>
      </c>
      <c r="F471" s="81" t="s">
        <v>2895</v>
      </c>
      <c r="G471" s="90" t="s">
        <v>2825</v>
      </c>
      <c r="H471" s="81" t="s">
        <v>2826</v>
      </c>
      <c r="I471" s="85">
        <v>496163.21</v>
      </c>
      <c r="J471" s="85">
        <v>1400000</v>
      </c>
      <c r="K471" s="85">
        <v>583333.33333333337</v>
      </c>
      <c r="L471" s="85">
        <v>548945.10000000009</v>
      </c>
      <c r="M471" s="85">
        <v>-34388.233333333337</v>
      </c>
      <c r="N471" s="82">
        <v>-5.8951257142857143</v>
      </c>
      <c r="O471" s="81" t="s">
        <v>2896</v>
      </c>
    </row>
    <row r="472" spans="1:15" ht="23.25" customHeight="1">
      <c r="A472" s="80">
        <v>44255</v>
      </c>
      <c r="B472" s="81" t="s">
        <v>2915</v>
      </c>
      <c r="C472" s="81" t="s">
        <v>2019</v>
      </c>
      <c r="D472" s="81" t="s">
        <v>487</v>
      </c>
      <c r="E472" s="81" t="s">
        <v>488</v>
      </c>
      <c r="F472" s="81" t="s">
        <v>2895</v>
      </c>
      <c r="G472" s="90" t="s">
        <v>2827</v>
      </c>
      <c r="H472" s="81" t="s">
        <v>2828</v>
      </c>
      <c r="I472" s="85">
        <v>1128663.3700000001</v>
      </c>
      <c r="J472" s="85">
        <v>2800000</v>
      </c>
      <c r="K472" s="85">
        <v>1166666.6666666665</v>
      </c>
      <c r="L472" s="85">
        <v>1166206.54</v>
      </c>
      <c r="M472" s="85">
        <v>-460.12666666666667</v>
      </c>
      <c r="N472" s="82">
        <v>-3.943942857142857E-2</v>
      </c>
      <c r="O472" s="81" t="s">
        <v>2896</v>
      </c>
    </row>
    <row r="473" spans="1:15" ht="23.25" customHeight="1">
      <c r="A473" s="80">
        <v>44255</v>
      </c>
      <c r="B473" s="81" t="s">
        <v>2915</v>
      </c>
      <c r="C473" s="81" t="s">
        <v>2019</v>
      </c>
      <c r="D473" s="81" t="s">
        <v>487</v>
      </c>
      <c r="E473" s="81" t="s">
        <v>488</v>
      </c>
      <c r="F473" s="81" t="s">
        <v>2895</v>
      </c>
      <c r="G473" s="90" t="s">
        <v>2829</v>
      </c>
      <c r="H473" s="81" t="s">
        <v>2830</v>
      </c>
      <c r="I473" s="85">
        <v>565136.48</v>
      </c>
      <c r="J473" s="85">
        <v>1500000</v>
      </c>
      <c r="K473" s="85">
        <v>625000</v>
      </c>
      <c r="L473" s="85">
        <v>493417.61</v>
      </c>
      <c r="M473" s="85">
        <v>-131582.39000000001</v>
      </c>
      <c r="N473" s="82">
        <v>-21.053182400000001</v>
      </c>
      <c r="O473" s="81" t="s">
        <v>2896</v>
      </c>
    </row>
    <row r="474" spans="1:15" ht="23.25" customHeight="1">
      <c r="A474" s="80">
        <v>44255</v>
      </c>
      <c r="B474" s="81" t="s">
        <v>2915</v>
      </c>
      <c r="C474" s="81" t="s">
        <v>2019</v>
      </c>
      <c r="D474" s="81" t="s">
        <v>487</v>
      </c>
      <c r="E474" s="81" t="s">
        <v>488</v>
      </c>
      <c r="F474" s="81" t="s">
        <v>2895</v>
      </c>
      <c r="G474" s="90" t="s">
        <v>2831</v>
      </c>
      <c r="H474" s="81" t="s">
        <v>2832</v>
      </c>
      <c r="I474" s="85">
        <v>544715.62</v>
      </c>
      <c r="J474" s="85">
        <v>1400000</v>
      </c>
      <c r="K474" s="85">
        <v>583333.33333333337</v>
      </c>
      <c r="L474" s="85">
        <v>495131.06</v>
      </c>
      <c r="M474" s="85">
        <v>-88202.273333333345</v>
      </c>
      <c r="N474" s="82">
        <v>-15.120389714285714</v>
      </c>
      <c r="O474" s="81" t="s">
        <v>2896</v>
      </c>
    </row>
    <row r="475" spans="1:15" ht="23.25" customHeight="1">
      <c r="A475" s="80">
        <v>44255</v>
      </c>
      <c r="B475" s="81" t="s">
        <v>2915</v>
      </c>
      <c r="C475" s="81" t="s">
        <v>2019</v>
      </c>
      <c r="D475" s="81" t="s">
        <v>487</v>
      </c>
      <c r="E475" s="81" t="s">
        <v>488</v>
      </c>
      <c r="F475" s="81" t="s">
        <v>2895</v>
      </c>
      <c r="G475" s="90" t="s">
        <v>2833</v>
      </c>
      <c r="H475" s="81" t="s">
        <v>2834</v>
      </c>
      <c r="I475" s="85">
        <v>1472603.02</v>
      </c>
      <c r="J475" s="85">
        <v>4000000</v>
      </c>
      <c r="K475" s="85">
        <v>1666666.6666666667</v>
      </c>
      <c r="L475" s="85">
        <v>1630614</v>
      </c>
      <c r="M475" s="85">
        <v>-36052.666666666672</v>
      </c>
      <c r="N475" s="82">
        <v>-2.16316</v>
      </c>
      <c r="O475" s="81" t="s">
        <v>2896</v>
      </c>
    </row>
    <row r="476" spans="1:15" ht="23.25" customHeight="1">
      <c r="A476" s="80">
        <v>44255</v>
      </c>
      <c r="B476" s="81" t="s">
        <v>2915</v>
      </c>
      <c r="C476" s="81" t="s">
        <v>2019</v>
      </c>
      <c r="D476" s="81" t="s">
        <v>487</v>
      </c>
      <c r="E476" s="81" t="s">
        <v>488</v>
      </c>
      <c r="F476" s="81" t="s">
        <v>2895</v>
      </c>
      <c r="G476" s="90" t="s">
        <v>2835</v>
      </c>
      <c r="H476" s="81" t="s">
        <v>2836</v>
      </c>
      <c r="I476" s="85">
        <v>7337.06</v>
      </c>
      <c r="J476" s="85">
        <v>20000</v>
      </c>
      <c r="K476" s="85">
        <v>8333.3333333333339</v>
      </c>
      <c r="L476" s="85">
        <v>22414.300000000003</v>
      </c>
      <c r="M476" s="85">
        <v>14080.966666666667</v>
      </c>
      <c r="N476" s="82">
        <v>168.9716</v>
      </c>
      <c r="O476" s="81" t="s">
        <v>2897</v>
      </c>
    </row>
    <row r="477" spans="1:15" ht="23.25" customHeight="1">
      <c r="A477" s="80">
        <v>44255</v>
      </c>
      <c r="B477" s="81" t="s">
        <v>2915</v>
      </c>
      <c r="C477" s="81" t="s">
        <v>2019</v>
      </c>
      <c r="D477" s="81" t="s">
        <v>487</v>
      </c>
      <c r="E477" s="81" t="s">
        <v>488</v>
      </c>
      <c r="F477" s="81" t="s">
        <v>2895</v>
      </c>
      <c r="G477" s="90" t="s">
        <v>2837</v>
      </c>
      <c r="H477" s="81" t="s">
        <v>2838</v>
      </c>
      <c r="I477" s="85">
        <v>1128979.3799999999</v>
      </c>
      <c r="J477" s="85">
        <v>3000000</v>
      </c>
      <c r="K477" s="85">
        <v>1250000</v>
      </c>
      <c r="L477" s="85">
        <v>774457.79999999993</v>
      </c>
      <c r="M477" s="85">
        <v>-475542.2</v>
      </c>
      <c r="N477" s="82">
        <v>-38.043376000000002</v>
      </c>
      <c r="O477" s="81" t="s">
        <v>2896</v>
      </c>
    </row>
    <row r="478" spans="1:15" ht="23.25" customHeight="1">
      <c r="A478" s="80">
        <v>44255</v>
      </c>
      <c r="B478" s="81" t="s">
        <v>2915</v>
      </c>
      <c r="C478" s="81" t="s">
        <v>2019</v>
      </c>
      <c r="D478" s="81" t="s">
        <v>487</v>
      </c>
      <c r="E478" s="81" t="s">
        <v>488</v>
      </c>
      <c r="F478" s="81" t="s">
        <v>2895</v>
      </c>
      <c r="G478" s="90" t="s">
        <v>2872</v>
      </c>
      <c r="H478" s="81" t="s">
        <v>2873</v>
      </c>
      <c r="I478" s="85">
        <v>0</v>
      </c>
      <c r="J478" s="86"/>
      <c r="K478" s="86"/>
      <c r="L478" s="85">
        <v>0</v>
      </c>
      <c r="M478" s="86"/>
      <c r="N478" s="83"/>
      <c r="O478" s="81" t="s">
        <v>2901</v>
      </c>
    </row>
    <row r="479" spans="1:15" ht="23.25" customHeight="1">
      <c r="A479" s="80">
        <v>44255</v>
      </c>
      <c r="B479" s="81" t="s">
        <v>2915</v>
      </c>
      <c r="C479" s="81" t="s">
        <v>2019</v>
      </c>
      <c r="D479" s="81" t="s">
        <v>487</v>
      </c>
      <c r="E479" s="81" t="s">
        <v>488</v>
      </c>
      <c r="F479" s="81" t="s">
        <v>1944</v>
      </c>
      <c r="G479" s="87" t="s">
        <v>2852</v>
      </c>
      <c r="H479" s="81" t="s">
        <v>2898</v>
      </c>
      <c r="I479" s="85">
        <v>4577492.82</v>
      </c>
      <c r="J479" s="85">
        <v>4577492.82</v>
      </c>
      <c r="K479" s="85">
        <v>1907288.675</v>
      </c>
      <c r="L479" s="85">
        <v>12063140.320000006</v>
      </c>
      <c r="M479" s="85">
        <v>10155851.645</v>
      </c>
      <c r="N479" s="82">
        <v>532.4758531898691</v>
      </c>
      <c r="O479" s="81" t="s">
        <v>2896</v>
      </c>
    </row>
    <row r="480" spans="1:15" ht="23.25" customHeight="1">
      <c r="A480" s="80">
        <v>44255</v>
      </c>
      <c r="B480" s="81" t="s">
        <v>2915</v>
      </c>
      <c r="C480" s="81" t="s">
        <v>2019</v>
      </c>
      <c r="D480" s="81" t="s">
        <v>487</v>
      </c>
      <c r="E480" s="81" t="s">
        <v>488</v>
      </c>
      <c r="F480" s="81" t="s">
        <v>1944</v>
      </c>
      <c r="G480" s="87" t="s">
        <v>2853</v>
      </c>
      <c r="H480" s="81" t="s">
        <v>2899</v>
      </c>
      <c r="I480" s="85">
        <v>9025251.6600000001</v>
      </c>
      <c r="J480" s="85">
        <v>9025251.6600000001</v>
      </c>
      <c r="K480" s="85">
        <v>3760521.5249999999</v>
      </c>
      <c r="L480" s="85">
        <v>14955245.000000002</v>
      </c>
      <c r="M480" s="85">
        <v>11194723.475</v>
      </c>
      <c r="N480" s="82">
        <v>297.69071658218996</v>
      </c>
      <c r="O480" s="81" t="s">
        <v>2896</v>
      </c>
    </row>
    <row r="481" spans="1:15" ht="23.25" customHeight="1">
      <c r="A481" s="80">
        <v>44255</v>
      </c>
      <c r="B481" s="81" t="s">
        <v>2915</v>
      </c>
      <c r="C481" s="81" t="s">
        <v>2019</v>
      </c>
      <c r="D481" s="81" t="s">
        <v>487</v>
      </c>
      <c r="E481" s="81" t="s">
        <v>488</v>
      </c>
      <c r="F481" s="81" t="s">
        <v>1944</v>
      </c>
      <c r="G481" s="87" t="s">
        <v>2854</v>
      </c>
      <c r="H481" s="81" t="s">
        <v>2900</v>
      </c>
      <c r="I481" s="85">
        <v>8579618.7599999998</v>
      </c>
      <c r="J481" s="85">
        <v>-8579618.7599999998</v>
      </c>
      <c r="K481" s="85">
        <v>-3574841.15</v>
      </c>
      <c r="L481" s="85">
        <v>-6910188.54</v>
      </c>
      <c r="M481" s="85">
        <v>-3335347.39</v>
      </c>
      <c r="N481" s="82">
        <v>93.300576166859884</v>
      </c>
      <c r="O481" s="81" t="s">
        <v>2896</v>
      </c>
    </row>
  </sheetData>
  <autoFilter ref="A1:V481" xr:uid="{A6929A02-58E0-4F78-BC64-B8C0ED0EEE5D}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Planfin_ก.พ.64</vt:lpstr>
      <vt:lpstr>EBITDA</vt:lpstr>
      <vt:lpstr>นำเสนอ</vt:lpstr>
      <vt:lpstr>Sheet1</vt:lpstr>
      <vt:lpstr>Sheet2</vt:lpstr>
      <vt:lpstr>EBITDA!Print_Area</vt:lpstr>
      <vt:lpstr>Planfin_ก.พ.64!Print_Titles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2021-03-16T03:46:31Z</dcterms:modified>
</cp:coreProperties>
</file>